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4915" windowHeight="12090" activeTab="2"/>
  </bookViews>
  <sheets>
    <sheet name="Introduction" sheetId="1" r:id="rId1"/>
    <sheet name="Calculations" sheetId="2" r:id="rId2"/>
    <sheet name=" Calculation II" sheetId="3" r:id="rId3"/>
  </sheets>
  <calcPr calcId="144525"/>
</workbook>
</file>

<file path=xl/calcChain.xml><?xml version="1.0" encoding="utf-8"?>
<calcChain xmlns="http://schemas.openxmlformats.org/spreadsheetml/2006/main">
  <c r="C78" i="2" l="1"/>
  <c r="N12" i="2"/>
</calcChain>
</file>

<file path=xl/sharedStrings.xml><?xml version="1.0" encoding="utf-8"?>
<sst xmlns="http://schemas.openxmlformats.org/spreadsheetml/2006/main" count="208" uniqueCount="168">
  <si>
    <t>PART A: Data Calculations</t>
  </si>
  <si>
    <t>o  Nominal Payback</t>
  </si>
  <si>
    <t>o  Discounted Payback</t>
  </si>
  <si>
    <t>o  Net Present Value</t>
  </si>
  <si>
    <t>o  Internal Rate of Return</t>
  </si>
  <si>
    <t>Using the data presented  for this profit and supply chain improvement project, we will conduct calculation on  each of the following :</t>
  </si>
  <si>
    <t>The available data are as follows:</t>
  </si>
  <si>
    <t>1. Estimated equipment purchase price $ 500, 000</t>
  </si>
  <si>
    <t>2. Additional net working capital to support production is estimated at $25,000 per year comemcing in year 0 and through all 5 years of the project to support production</t>
  </si>
  <si>
    <t>3. Annual spending on the component currently stands at $875, 000</t>
  </si>
  <si>
    <t>4. Bringing the process in-house will attract an estimated annual savings of 20% which translates to $175,000</t>
  </si>
  <si>
    <t>5. The company qualifies for a credit that will attrack 6% interest rate</t>
  </si>
  <si>
    <t>6. Equipmment terminal value after 5 years  $ 25, 000</t>
  </si>
  <si>
    <t xml:space="preserve">    (In addition to stakeholder recommendations some of which touch on financials. )</t>
  </si>
  <si>
    <t>Comsidering Ann's way of looking at it</t>
  </si>
  <si>
    <t>ANN</t>
  </si>
  <si>
    <t xml:space="preserve">Discount rate suggested </t>
  </si>
  <si>
    <t>Initial Cash flow (where period 0)</t>
  </si>
  <si>
    <t>$ 525, 000</t>
  </si>
  <si>
    <t>Year</t>
  </si>
  <si>
    <t>Going forward (years 1, 2, 3, 4, 5) we end up with the following:</t>
  </si>
  <si>
    <t>Cash Flow</t>
  </si>
  <si>
    <t xml:space="preserve">Cash Flow </t>
  </si>
  <si>
    <t>Cummulative</t>
  </si>
  <si>
    <t>C/D</t>
  </si>
  <si>
    <t>Discounted at 20%</t>
  </si>
  <si>
    <t>CD Cash Flow</t>
  </si>
  <si>
    <t>at 20%</t>
  </si>
  <si>
    <t>Nominal Payback Period = A +B/C</t>
  </si>
  <si>
    <t>Where;</t>
  </si>
  <si>
    <t>A = Last period with a negative cumulative cash flow;</t>
  </si>
  <si>
    <t>B = Absolute value of cumulative cash flow at the end of the period A; and</t>
  </si>
  <si>
    <t>C = Cash flow during the period after A.</t>
  </si>
  <si>
    <t>Discounted Payback</t>
  </si>
  <si>
    <t>Where,</t>
  </si>
  <si>
    <t>the formular for Discounted Cash Inflow (DCF) = Actual Cash Inflow/ (1 + i) n</t>
  </si>
  <si>
    <t>I represents  the discount rate = 10%</t>
  </si>
  <si>
    <t xml:space="preserve">and n is the corresponding cash flow year </t>
  </si>
  <si>
    <t>Discounted Payback Period = A +B/C</t>
  </si>
  <si>
    <t>A = Last period with a negative discounted cumulative cash flow;</t>
  </si>
  <si>
    <t>B = Absolute value of cumulative discounted cash flow at the end of the period A; and</t>
  </si>
  <si>
    <t>C = discounted Cash flow during the period after A.</t>
  </si>
  <si>
    <t>Nominal Payback = 2 + 157500/211750 = 2.74 Years</t>
  </si>
  <si>
    <t>Discount on</t>
  </si>
  <si>
    <t>C/D Cash Flow</t>
  </si>
  <si>
    <t>Discounted Payback = 3 + 47728.1/159091 = 3.3 Years</t>
  </si>
  <si>
    <t>Net Present Value (NPV)</t>
  </si>
  <si>
    <t>the formula for NPV is Present value of cash flows less initial investment (NPV= PVCF-II)</t>
  </si>
  <si>
    <t>NPV at year 0= discounted cash flow for the period which is (-500000 + -25000) less discounted amount (1/(1+I)n</t>
  </si>
  <si>
    <t xml:space="preserve">DCF= -525000 </t>
  </si>
  <si>
    <t xml:space="preserve">Year 1 = </t>
  </si>
  <si>
    <t>Annual savings less discount factor</t>
  </si>
  <si>
    <t>DCF=</t>
  </si>
  <si>
    <t>Year 2=</t>
  </si>
  <si>
    <t>Annual savings for year 2 less discount factor</t>
  </si>
  <si>
    <t>175000*((1-0.6)/100)</t>
  </si>
  <si>
    <t>Year 3=</t>
  </si>
  <si>
    <t>192500*(0.89/100)</t>
  </si>
  <si>
    <t>*(0.84/100)</t>
  </si>
  <si>
    <t xml:space="preserve">Year 4= </t>
  </si>
  <si>
    <t>*(0.79/100)</t>
  </si>
  <si>
    <t xml:space="preserve">For Year 5, </t>
  </si>
  <si>
    <t xml:space="preserve">, there is a Terminal Value plus Release of Working Capital </t>
  </si>
  <si>
    <t xml:space="preserve">(256218+ 25,000+25000) = 306218 </t>
  </si>
  <si>
    <t>3,06,218*(0.79/100)</t>
  </si>
  <si>
    <t>Internal Rate of Return</t>
  </si>
  <si>
    <t>The Internal Rate of Return (IRR) can be defined the discount rate where the present value of all cash flowing from one project is zero.</t>
  </si>
  <si>
    <t xml:space="preserve">The IRR calculation can be very tedious hence can only be computed on the basis of trial and error </t>
  </si>
  <si>
    <t>For the above Cashflows the IRR works out to 18%.</t>
  </si>
  <si>
    <t>Calculations are on sheet two</t>
  </si>
  <si>
    <t>Net Present Value (NPV)= 416259</t>
  </si>
  <si>
    <t>Growth</t>
  </si>
  <si>
    <t>Cash Inflow</t>
  </si>
  <si>
    <t>Discounted cash flow</t>
  </si>
  <si>
    <t>Cummulative cash Flow</t>
  </si>
  <si>
    <t>Cummulative Discounted cash Flow</t>
  </si>
  <si>
    <t>Discounted cash flow at 20%</t>
  </si>
  <si>
    <t>                    175,000.00</t>
  </si>
  <si>
    <t>   159,090.91</t>
  </si>
  <si>
    <t>         175,000.00</t>
  </si>
  <si>
    <t>            159,090.91</t>
  </si>
  <si>
    <t>                    192,500.00</t>
  </si>
  <si>
    <t>         367,500.00</t>
  </si>
  <si>
    <t>            318,181.82</t>
  </si>
  <si>
    <t>                    211,750.00</t>
  </si>
  <si>
    <t>         579,250.00</t>
  </si>
  <si>
    <t>            477,272.73</t>
  </si>
  <si>
    <t>                    232,925.00</t>
  </si>
  <si>
    <t>         812,175.00</t>
  </si>
  <si>
    <t>            636,363.64</t>
  </si>
  <si>
    <t>                    306,217.50</t>
  </si>
  <si>
    <t>   190,136.98</t>
  </si>
  <si>
    <t>     1,118,392.50</t>
  </si>
  <si>
    <t>            826,500.61</t>
  </si>
  <si>
    <t>Nominal Payback</t>
  </si>
  <si>
    <t>2 years+(525000-367500)/(579250-367500)</t>
  </si>
  <si>
    <t>2.74 years</t>
  </si>
  <si>
    <t>Discounted Pay back</t>
  </si>
  <si>
    <t>3 years+(525000-477272)/(636363.64-477272.73)</t>
  </si>
  <si>
    <t>3.3 years</t>
  </si>
  <si>
    <t>NPV</t>
  </si>
  <si>
    <t>826500.61-525000</t>
  </si>
  <si>
    <t>IRR</t>
  </si>
  <si>
    <t>                        0.259477</t>
  </si>
  <si>
    <t>Ellen</t>
  </si>
  <si>
    <t>Discount Rate</t>
  </si>
  <si>
    <t>   153,508.77</t>
  </si>
  <si>
    <t>            153,508.77</t>
  </si>
  <si>
    <t>   134,656.82</t>
  </si>
  <si>
    <t>         350,000.00</t>
  </si>
  <si>
    <t>            288,165.59</t>
  </si>
  <si>
    <t>   118,120.02</t>
  </si>
  <si>
    <t>         525,000.00</t>
  </si>
  <si>
    <t>            406,285.60</t>
  </si>
  <si>
    <t>   103,614.05</t>
  </si>
  <si>
    <t>         700,000.00</t>
  </si>
  <si>
    <t>            509,899.65</t>
  </si>
  <si>
    <t>                    225,000.00</t>
  </si>
  <si>
    <t>   116,857.95</t>
  </si>
  <si>
    <t>         925,000.00</t>
  </si>
  <si>
    <t>            626,757.60</t>
  </si>
  <si>
    <t>Steve</t>
  </si>
  <si>
    <t>2 years+(525000-350000)/(525000-350000)</t>
  </si>
  <si>
    <t>3 years</t>
  </si>
  <si>
    <t>3 years+(525000-406285.60)/(509899.65-406285.60)</t>
  </si>
  <si>
    <t>4.15 years</t>
  </si>
  <si>
    <t>626757.60-525000</t>
  </si>
  <si>
    <t>                        0.189477</t>
  </si>
  <si>
    <t>Peter</t>
  </si>
  <si>
    <t>A</t>
  </si>
  <si>
    <t>B</t>
  </si>
  <si>
    <t>C</t>
  </si>
  <si>
    <t>D</t>
  </si>
  <si>
    <t>E</t>
  </si>
  <si>
    <t>F= A+B+C+D+E</t>
  </si>
  <si>
    <t>G = 1/(1+i)^n</t>
  </si>
  <si>
    <t>H = FXG</t>
  </si>
  <si>
    <t>Period</t>
  </si>
  <si>
    <t>Purchase Price</t>
  </si>
  <si>
    <t>Working capital</t>
  </si>
  <si>
    <t>Annual Savings</t>
  </si>
  <si>
    <t>Terminal Value</t>
  </si>
  <si>
    <t>Release of Working Capital</t>
  </si>
  <si>
    <t>Net Cash Flow</t>
  </si>
  <si>
    <t>Discounting Factor @ 6%</t>
  </si>
  <si>
    <t>DCF</t>
  </si>
  <si>
    <t>N</t>
  </si>
  <si>
    <t>Discount rate</t>
  </si>
  <si>
    <t>Cash outflow at 0 period</t>
  </si>
  <si>
    <t>3 years+(525000-435199.1)/(554726.45-435199.1)</t>
  </si>
  <si>
    <t>3.75 years</t>
  </si>
  <si>
    <t>7 Years</t>
  </si>
  <si>
    <t>            159090.91</t>
  </si>
  <si>
    <t>            303719.01</t>
  </si>
  <si>
    <t>            435199.10</t>
  </si>
  <si>
    <t>            554726.45</t>
  </si>
  <si>
    <t>            678910.72</t>
  </si>
  <si>
    <t>                    153910.72</t>
  </si>
  <si>
    <t xml:space="preserve">Owen </t>
  </si>
  <si>
    <t>r= 7%</t>
  </si>
  <si>
    <t>IRR = Perpetual cash flow / initial investment</t>
  </si>
  <si>
    <t>As indicated in the initially provided data, the project here enjoys what we call  infinity life period, and has zero initial capital investment ,</t>
  </si>
  <si>
    <t>With that as such, discounted and Nominal Payback period = 0 , ( payback period refers to the time needed to get back the initial capital investment)  </t>
  </si>
  <si>
    <t>NPV for perpetuity cash flow = Cash flow / rate-of-return</t>
  </si>
  <si>
    <t>Here , the annual cash flow  equals to benefit of 5%= (5%*  875,000) = $ 43,750</t>
  </si>
  <si>
    <t>NPV =  (43,750 /0.07 )= $ 625,000</t>
  </si>
  <si>
    <t>perpetuity cash inflow's IRR will be ,</t>
  </si>
  <si>
    <t>Given the  Initial Investment = 0 , the IRR= infinitty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</si>
</sst>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222222"/>
      <name val="Inherit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9" fontId="0" fillId="0" borderId="0" xfId="0" applyNumberFormat="1"/>
    <xf numFmtId="0" fontId="2" fillId="0" borderId="0" xfId="0" applyFont="1"/>
    <xf numFmtId="0" fontId="4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/>
    <xf numFmtId="3" fontId="0" fillId="0" borderId="0" xfId="0" applyNumberFormat="1"/>
    <xf numFmtId="0" fontId="7" fillId="0" borderId="0" xfId="0" applyFont="1"/>
    <xf numFmtId="0" fontId="0" fillId="0" borderId="0" xfId="0"/>
    <xf numFmtId="0" fontId="0" fillId="0" borderId="0" xfId="0" applyFill="1" applyBorder="1"/>
    <xf numFmtId="0" fontId="0" fillId="0" borderId="0" xfId="0"/>
    <xf numFmtId="0" fontId="8" fillId="0" borderId="0" xfId="0" applyFont="1"/>
    <xf numFmtId="9" fontId="8" fillId="0" borderId="0" xfId="0" applyNumberFormat="1" applyFont="1"/>
    <xf numFmtId="10" fontId="8" fillId="0" borderId="0" xfId="0" applyNumberFormat="1" applyFont="1"/>
    <xf numFmtId="4" fontId="8" fillId="0" borderId="0" xfId="0" applyNumberFormat="1" applyFont="1"/>
    <xf numFmtId="6" fontId="8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4"/>
  <sheetViews>
    <sheetView topLeftCell="A22" workbookViewId="0">
      <selection activeCell="E50" sqref="E50"/>
    </sheetView>
  </sheetViews>
  <sheetFormatPr defaultRowHeight="15"/>
  <sheetData>
    <row r="2" spans="2:21" ht="15.75">
      <c r="C2" s="1" t="s">
        <v>0</v>
      </c>
    </row>
    <row r="4" spans="2:21">
      <c r="B4" s="12" t="s">
        <v>5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2:2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2:21">
      <c r="B6" s="12" t="s">
        <v>1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2:2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2:21">
      <c r="B8" s="12" t="s">
        <v>2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2:21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2:21">
      <c r="B10" s="12" t="s">
        <v>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2:2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2:21">
      <c r="B12" s="12" t="s">
        <v>4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2:21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2:21">
      <c r="B14" s="12" t="s">
        <v>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2:21">
      <c r="B15" s="11" t="s">
        <v>7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2:21">
      <c r="B16" s="11" t="s">
        <v>8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2:21">
      <c r="B17" s="11" t="s">
        <v>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2:21">
      <c r="B18" s="11" t="s">
        <v>10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2:21">
      <c r="B19" s="11" t="s">
        <v>11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2:21">
      <c r="B20" s="11" t="s">
        <v>12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2:21">
      <c r="B21" s="11" t="s">
        <v>13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2:21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2:21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2:21" ht="28.5">
      <c r="B24" s="9" t="s">
        <v>69</v>
      </c>
      <c r="C24" s="9"/>
      <c r="D24" s="9"/>
      <c r="E24" s="9"/>
    </row>
  </sheetData>
  <mergeCells count="20">
    <mergeCell ref="B22:U22"/>
    <mergeCell ref="B23:U23"/>
    <mergeCell ref="B19:U19"/>
    <mergeCell ref="B20:U20"/>
    <mergeCell ref="B21:U21"/>
    <mergeCell ref="B18:U18"/>
    <mergeCell ref="B4:U4"/>
    <mergeCell ref="B5:U5"/>
    <mergeCell ref="B6:U6"/>
    <mergeCell ref="B7:U7"/>
    <mergeCell ref="B8:U8"/>
    <mergeCell ref="B9:U9"/>
    <mergeCell ref="B10:U10"/>
    <mergeCell ref="B11:U11"/>
    <mergeCell ref="B12:U12"/>
    <mergeCell ref="B13:U13"/>
    <mergeCell ref="B14:U14"/>
    <mergeCell ref="B15:U15"/>
    <mergeCell ref="B16:U16"/>
    <mergeCell ref="B17:U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8"/>
  <sheetViews>
    <sheetView topLeftCell="A13" workbookViewId="0">
      <selection activeCell="I67" sqref="I67"/>
    </sheetView>
  </sheetViews>
  <sheetFormatPr defaultRowHeight="15"/>
  <sheetData>
    <row r="1" spans="2:18">
      <c r="B1" t="s">
        <v>15</v>
      </c>
    </row>
    <row r="3" spans="2:18">
      <c r="B3" t="s">
        <v>14</v>
      </c>
    </row>
    <row r="4" spans="2:18">
      <c r="B4" t="s">
        <v>16</v>
      </c>
      <c r="F4" s="2">
        <v>0.1</v>
      </c>
    </row>
    <row r="5" spans="2:18">
      <c r="B5" t="s">
        <v>17</v>
      </c>
      <c r="F5" t="s">
        <v>18</v>
      </c>
      <c r="H5" t="s">
        <v>20</v>
      </c>
    </row>
    <row r="8" spans="2:18">
      <c r="B8" t="s">
        <v>19</v>
      </c>
      <c r="D8" t="s">
        <v>21</v>
      </c>
      <c r="F8" t="s">
        <v>21</v>
      </c>
      <c r="H8" s="6" t="s">
        <v>43</v>
      </c>
      <c r="I8" s="6"/>
      <c r="J8" t="s">
        <v>24</v>
      </c>
      <c r="L8" t="s">
        <v>21</v>
      </c>
      <c r="N8" t="s">
        <v>26</v>
      </c>
    </row>
    <row r="9" spans="2:18">
      <c r="F9" t="s">
        <v>23</v>
      </c>
      <c r="H9" s="6" t="s">
        <v>22</v>
      </c>
      <c r="I9" s="6"/>
      <c r="J9" t="s">
        <v>21</v>
      </c>
      <c r="L9" t="s">
        <v>25</v>
      </c>
      <c r="N9" t="s">
        <v>27</v>
      </c>
    </row>
    <row r="10" spans="2:18">
      <c r="B10">
        <v>0</v>
      </c>
      <c r="D10">
        <v>-525000</v>
      </c>
      <c r="F10">
        <v>-525000</v>
      </c>
      <c r="H10" s="6">
        <v>-525000</v>
      </c>
      <c r="I10" s="6"/>
      <c r="J10">
        <v>-525000</v>
      </c>
    </row>
    <row r="11" spans="2:18">
      <c r="B11">
        <v>1</v>
      </c>
      <c r="D11">
        <v>175000</v>
      </c>
      <c r="F11">
        <v>-350000</v>
      </c>
      <c r="H11" s="6">
        <v>159090.91</v>
      </c>
      <c r="I11" s="6"/>
      <c r="J11">
        <v>-365909.9</v>
      </c>
      <c r="L11">
        <v>145833.29999999999</v>
      </c>
      <c r="N11">
        <v>145833.29999999999</v>
      </c>
    </row>
    <row r="12" spans="2:18">
      <c r="B12">
        <v>2</v>
      </c>
      <c r="D12">
        <v>192500</v>
      </c>
      <c r="F12">
        <v>-157500</v>
      </c>
      <c r="H12" s="6">
        <v>159090.91</v>
      </c>
      <c r="I12" s="6"/>
      <c r="J12">
        <v>-206819</v>
      </c>
      <c r="L12">
        <v>121527.8</v>
      </c>
      <c r="N12">
        <f>SUM(L11:L12)</f>
        <v>267361.09999999998</v>
      </c>
    </row>
    <row r="13" spans="2:18">
      <c r="B13">
        <v>3</v>
      </c>
      <c r="D13">
        <v>211750</v>
      </c>
      <c r="F13">
        <v>54250</v>
      </c>
      <c r="H13" s="6">
        <v>159090.91</v>
      </c>
      <c r="I13" s="6"/>
      <c r="J13">
        <v>-47728.1</v>
      </c>
      <c r="L13">
        <v>101273.1</v>
      </c>
      <c r="N13">
        <v>368634.3</v>
      </c>
    </row>
    <row r="14" spans="2:18">
      <c r="B14">
        <v>4</v>
      </c>
      <c r="D14">
        <v>232925</v>
      </c>
      <c r="F14">
        <v>287175</v>
      </c>
      <c r="H14" s="6">
        <v>159090.91</v>
      </c>
      <c r="I14" s="6"/>
      <c r="J14">
        <v>111362.8</v>
      </c>
      <c r="L14">
        <v>84394.28</v>
      </c>
      <c r="N14">
        <v>453028.5</v>
      </c>
    </row>
    <row r="15" spans="2:18">
      <c r="B15">
        <v>5</v>
      </c>
      <c r="D15">
        <v>256218</v>
      </c>
      <c r="F15">
        <v>543393</v>
      </c>
      <c r="H15" s="6">
        <v>159090.91</v>
      </c>
      <c r="I15" s="6"/>
      <c r="J15">
        <v>270453.7</v>
      </c>
      <c r="L15">
        <v>80375.520000000004</v>
      </c>
      <c r="N15">
        <v>533404.1</v>
      </c>
    </row>
    <row r="16" spans="2:18">
      <c r="Q16" s="5"/>
      <c r="R16" s="5"/>
    </row>
    <row r="17" spans="1:18" ht="18.75">
      <c r="A17" s="4" t="s">
        <v>28</v>
      </c>
      <c r="B17" s="4"/>
      <c r="C17" s="4"/>
      <c r="D17" s="4"/>
      <c r="Q17" s="5"/>
      <c r="R17" s="5"/>
    </row>
    <row r="18" spans="1:18">
      <c r="A18" t="s">
        <v>29</v>
      </c>
    </row>
    <row r="19" spans="1:18">
      <c r="A19" t="s">
        <v>30</v>
      </c>
    </row>
    <row r="21" spans="1:18">
      <c r="A21" t="s">
        <v>31</v>
      </c>
    </row>
    <row r="23" spans="1:18">
      <c r="A23" t="s">
        <v>32</v>
      </c>
    </row>
    <row r="25" spans="1:18">
      <c r="A25" t="s">
        <v>42</v>
      </c>
    </row>
    <row r="27" spans="1:18" ht="18.75">
      <c r="A27" s="4" t="s">
        <v>33</v>
      </c>
      <c r="B27" s="4"/>
      <c r="C27" s="4"/>
    </row>
    <row r="29" spans="1:18">
      <c r="A29" t="s">
        <v>35</v>
      </c>
    </row>
    <row r="31" spans="1:18">
      <c r="A31" t="s">
        <v>34</v>
      </c>
    </row>
    <row r="33" spans="1:5">
      <c r="A33" t="s">
        <v>36</v>
      </c>
      <c r="E33" t="s">
        <v>37</v>
      </c>
    </row>
    <row r="35" spans="1:5">
      <c r="B35" s="3" t="s">
        <v>19</v>
      </c>
      <c r="C35" s="6" t="s">
        <v>43</v>
      </c>
      <c r="D35" s="6"/>
      <c r="E35" s="3" t="s">
        <v>44</v>
      </c>
    </row>
    <row r="36" spans="1:5">
      <c r="B36" s="3"/>
      <c r="C36" s="6" t="s">
        <v>22</v>
      </c>
      <c r="D36" s="6"/>
      <c r="E36">
        <v>-525000</v>
      </c>
    </row>
    <row r="37" spans="1:5">
      <c r="B37">
        <v>1</v>
      </c>
      <c r="C37" s="6">
        <v>159090.91</v>
      </c>
      <c r="D37" s="6"/>
      <c r="E37">
        <v>-365909.9</v>
      </c>
    </row>
    <row r="38" spans="1:5">
      <c r="B38">
        <v>2</v>
      </c>
      <c r="C38" s="6">
        <v>159090.91</v>
      </c>
      <c r="D38" s="6"/>
      <c r="E38">
        <v>-206819</v>
      </c>
    </row>
    <row r="39" spans="1:5">
      <c r="B39">
        <v>3</v>
      </c>
      <c r="C39" s="6">
        <v>159090.91</v>
      </c>
      <c r="D39" s="6"/>
      <c r="E39">
        <v>-47728.1</v>
      </c>
    </row>
    <row r="40" spans="1:5">
      <c r="B40">
        <v>4</v>
      </c>
      <c r="C40" s="6">
        <v>159090.91</v>
      </c>
      <c r="D40" s="6"/>
      <c r="E40">
        <v>111362.8</v>
      </c>
    </row>
    <row r="41" spans="1:5">
      <c r="B41">
        <v>5</v>
      </c>
      <c r="C41" s="6">
        <v>159090.91</v>
      </c>
      <c r="D41" s="6"/>
      <c r="E41">
        <v>270453.7</v>
      </c>
    </row>
    <row r="42" spans="1:5">
      <c r="D42" s="6"/>
    </row>
    <row r="43" spans="1:5">
      <c r="A43" t="s">
        <v>38</v>
      </c>
    </row>
    <row r="45" spans="1:5">
      <c r="A45" t="s">
        <v>39</v>
      </c>
    </row>
    <row r="47" spans="1:5">
      <c r="A47" t="s">
        <v>40</v>
      </c>
    </row>
    <row r="49" spans="1:5">
      <c r="A49" t="s">
        <v>41</v>
      </c>
    </row>
    <row r="51" spans="1:5">
      <c r="A51" t="s">
        <v>45</v>
      </c>
    </row>
    <row r="54" spans="1:5" ht="21">
      <c r="A54" s="7" t="s">
        <v>46</v>
      </c>
      <c r="B54" s="7"/>
    </row>
    <row r="56" spans="1:5">
      <c r="A56" t="s">
        <v>47</v>
      </c>
    </row>
    <row r="57" spans="1:5">
      <c r="A57" t="s">
        <v>48</v>
      </c>
    </row>
    <row r="59" spans="1:5">
      <c r="E59" t="s">
        <v>49</v>
      </c>
    </row>
    <row r="60" spans="1:5">
      <c r="B60" t="s">
        <v>50</v>
      </c>
      <c r="C60" t="s">
        <v>51</v>
      </c>
    </row>
    <row r="61" spans="1:5">
      <c r="C61" t="s">
        <v>55</v>
      </c>
    </row>
    <row r="62" spans="1:5">
      <c r="B62" t="s">
        <v>52</v>
      </c>
      <c r="C62">
        <v>165094</v>
      </c>
    </row>
    <row r="64" spans="1:5">
      <c r="B64" t="s">
        <v>53</v>
      </c>
      <c r="C64" t="s">
        <v>54</v>
      </c>
    </row>
    <row r="65" spans="2:4">
      <c r="C65" s="8" t="s">
        <v>57</v>
      </c>
    </row>
    <row r="66" spans="2:4">
      <c r="C66">
        <v>171324</v>
      </c>
    </row>
    <row r="68" spans="2:4">
      <c r="B68" t="s">
        <v>56</v>
      </c>
      <c r="C68">
        <v>211750</v>
      </c>
      <c r="D68" t="s">
        <v>58</v>
      </c>
    </row>
    <row r="70" spans="2:4">
      <c r="C70">
        <v>177789</v>
      </c>
    </row>
    <row r="71" spans="2:4">
      <c r="B71" t="s">
        <v>59</v>
      </c>
      <c r="C71">
        <v>232925</v>
      </c>
      <c r="D71" t="s">
        <v>60</v>
      </c>
    </row>
    <row r="72" spans="2:4">
      <c r="C72">
        <v>184498</v>
      </c>
    </row>
    <row r="74" spans="2:4">
      <c r="B74" t="s">
        <v>61</v>
      </c>
      <c r="C74" t="s">
        <v>62</v>
      </c>
    </row>
    <row r="76" spans="2:4">
      <c r="C76" t="s">
        <v>63</v>
      </c>
    </row>
    <row r="77" spans="2:4">
      <c r="C77" t="s">
        <v>64</v>
      </c>
    </row>
    <row r="78" spans="2:4">
      <c r="C78">
        <f>242553</f>
        <v>242553</v>
      </c>
    </row>
    <row r="80" spans="2:4">
      <c r="B80" t="s">
        <v>70</v>
      </c>
    </row>
    <row r="83" spans="1:3" ht="18.75">
      <c r="A83" s="4" t="s">
        <v>65</v>
      </c>
      <c r="B83" s="4"/>
      <c r="C83" s="4"/>
    </row>
    <row r="84" spans="1:3">
      <c r="A84" t="s">
        <v>66</v>
      </c>
    </row>
    <row r="86" spans="1:3">
      <c r="A86" t="s">
        <v>67</v>
      </c>
    </row>
    <row r="88" spans="1:3">
      <c r="A88" t="s">
        <v>68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04"/>
  <sheetViews>
    <sheetView tabSelected="1" workbookViewId="0">
      <selection activeCell="D29" sqref="D29"/>
    </sheetView>
  </sheetViews>
  <sheetFormatPr defaultRowHeight="15"/>
  <cols>
    <col min="2" max="2" width="19.42578125" customWidth="1"/>
    <col min="3" max="3" width="22.5703125" customWidth="1"/>
    <col min="4" max="4" width="21.85546875" customWidth="1"/>
    <col min="5" max="5" width="24.85546875" customWidth="1"/>
    <col min="6" max="6" width="20.7109375" customWidth="1"/>
    <col min="7" max="7" width="27.42578125" customWidth="1"/>
    <col min="8" max="8" width="31.5703125" customWidth="1"/>
    <col min="9" max="9" width="11.28515625" customWidth="1"/>
    <col min="10" max="10" width="18.140625" customWidth="1"/>
  </cols>
  <sheetData>
    <row r="3" spans="2:9" ht="15.75">
      <c r="B3" s="13" t="s">
        <v>121</v>
      </c>
      <c r="C3" s="13"/>
      <c r="D3" s="13"/>
      <c r="E3" s="13"/>
      <c r="F3" s="13"/>
      <c r="G3" s="13"/>
      <c r="H3" s="13"/>
      <c r="I3" s="13"/>
    </row>
    <row r="4" spans="2:9" ht="15.75">
      <c r="B4" s="13" t="s">
        <v>71</v>
      </c>
      <c r="C4" s="14">
        <v>0.1</v>
      </c>
      <c r="D4" s="13"/>
      <c r="E4" s="13"/>
      <c r="F4" s="13"/>
      <c r="G4" s="13"/>
      <c r="H4" s="13"/>
      <c r="I4" s="13"/>
    </row>
    <row r="5" spans="2:9" ht="15.75">
      <c r="B5" s="13"/>
      <c r="C5" s="13"/>
      <c r="D5" s="13"/>
      <c r="E5" s="13"/>
      <c r="F5" s="13"/>
      <c r="G5" s="13"/>
      <c r="H5" s="13"/>
      <c r="I5" s="13"/>
    </row>
    <row r="6" spans="2:9" ht="15.75">
      <c r="B6" s="13" t="s">
        <v>19</v>
      </c>
      <c r="C6" s="13" t="s">
        <v>72</v>
      </c>
      <c r="D6" s="13" t="s">
        <v>73</v>
      </c>
      <c r="E6" s="13" t="s">
        <v>74</v>
      </c>
      <c r="F6" s="13" t="s">
        <v>75</v>
      </c>
      <c r="G6" s="13" t="s">
        <v>76</v>
      </c>
      <c r="H6" s="13" t="s">
        <v>75</v>
      </c>
      <c r="I6" s="13"/>
    </row>
    <row r="7" spans="2:9" ht="15.75">
      <c r="B7" s="13">
        <v>1</v>
      </c>
      <c r="C7" s="13" t="s">
        <v>77</v>
      </c>
      <c r="D7" s="13" t="s">
        <v>78</v>
      </c>
      <c r="E7" s="13" t="s">
        <v>79</v>
      </c>
      <c r="F7" s="13" t="s">
        <v>80</v>
      </c>
      <c r="G7" s="13">
        <v>145833.29999999999</v>
      </c>
      <c r="H7" s="13">
        <v>145833.29999999999</v>
      </c>
      <c r="I7" s="13"/>
    </row>
    <row r="8" spans="2:9" ht="15.75">
      <c r="B8" s="13">
        <v>2</v>
      </c>
      <c r="C8" s="13" t="s">
        <v>81</v>
      </c>
      <c r="D8" s="13" t="s">
        <v>78</v>
      </c>
      <c r="E8" s="13" t="s">
        <v>82</v>
      </c>
      <c r="F8" s="13" t="s">
        <v>83</v>
      </c>
      <c r="G8" s="13">
        <v>133680.6</v>
      </c>
      <c r="H8" s="13">
        <v>279513.90000000002</v>
      </c>
      <c r="I8" s="13"/>
    </row>
    <row r="9" spans="2:9" ht="15.75">
      <c r="B9" s="13">
        <v>3</v>
      </c>
      <c r="C9" s="13" t="s">
        <v>84</v>
      </c>
      <c r="D9" s="13" t="s">
        <v>78</v>
      </c>
      <c r="E9" s="13" t="s">
        <v>85</v>
      </c>
      <c r="F9" s="13" t="s">
        <v>86</v>
      </c>
      <c r="G9" s="13">
        <v>122540.5</v>
      </c>
      <c r="H9" s="13">
        <v>402054.40000000002</v>
      </c>
      <c r="I9" s="13"/>
    </row>
    <row r="10" spans="2:9" ht="15.75">
      <c r="B10" s="13">
        <v>4</v>
      </c>
      <c r="C10" s="13" t="s">
        <v>87</v>
      </c>
      <c r="D10" s="13" t="s">
        <v>78</v>
      </c>
      <c r="E10" s="13" t="s">
        <v>88</v>
      </c>
      <c r="F10" s="13" t="s">
        <v>89</v>
      </c>
      <c r="G10" s="13">
        <v>112328.8</v>
      </c>
      <c r="H10" s="13">
        <v>514383.2</v>
      </c>
      <c r="I10" s="13"/>
    </row>
    <row r="11" spans="2:9" ht="15.75">
      <c r="B11" s="13">
        <v>5</v>
      </c>
      <c r="C11" s="13" t="s">
        <v>90</v>
      </c>
      <c r="D11" s="13" t="s">
        <v>91</v>
      </c>
      <c r="E11" s="13" t="s">
        <v>92</v>
      </c>
      <c r="F11" s="13" t="s">
        <v>93</v>
      </c>
      <c r="G11" s="13">
        <v>123061.9</v>
      </c>
      <c r="H11" s="13">
        <v>637445.1</v>
      </c>
      <c r="I11" s="13"/>
    </row>
    <row r="12" spans="2:9" ht="15.75">
      <c r="B12" s="13"/>
      <c r="C12" s="13"/>
      <c r="D12" s="13"/>
      <c r="E12" s="13"/>
      <c r="F12" s="13"/>
      <c r="G12" s="13"/>
      <c r="H12" s="13"/>
      <c r="I12" s="13"/>
    </row>
    <row r="13" spans="2:9" ht="15.75">
      <c r="B13" s="13" t="s">
        <v>94</v>
      </c>
      <c r="C13" s="13" t="s">
        <v>95</v>
      </c>
      <c r="D13" s="13"/>
      <c r="E13" s="13"/>
      <c r="F13" s="13"/>
      <c r="G13" s="13"/>
      <c r="H13" s="13"/>
      <c r="I13" s="13"/>
    </row>
    <row r="14" spans="2:9" ht="15.75">
      <c r="B14" s="13"/>
      <c r="C14" s="13" t="s">
        <v>96</v>
      </c>
      <c r="D14" s="13"/>
      <c r="E14" s="13"/>
      <c r="F14" s="13"/>
      <c r="G14" s="13"/>
      <c r="H14" s="13"/>
      <c r="I14" s="13"/>
    </row>
    <row r="15" spans="2:9" ht="15.75">
      <c r="B15" s="13" t="s">
        <v>97</v>
      </c>
      <c r="C15" s="13" t="s">
        <v>98</v>
      </c>
      <c r="D15" s="13"/>
      <c r="E15" s="13"/>
      <c r="F15" s="13"/>
      <c r="G15" s="13"/>
      <c r="H15" s="13"/>
      <c r="I15" s="13"/>
    </row>
    <row r="16" spans="2:9" ht="15.75">
      <c r="B16" s="13"/>
      <c r="C16" s="13" t="s">
        <v>99</v>
      </c>
      <c r="D16" s="13"/>
      <c r="E16" s="13"/>
      <c r="F16" s="13"/>
      <c r="G16" s="13"/>
      <c r="H16" s="13"/>
      <c r="I16" s="13"/>
    </row>
    <row r="17" spans="2:9" ht="15.75">
      <c r="B17" s="13" t="s">
        <v>100</v>
      </c>
      <c r="C17" s="13" t="s">
        <v>101</v>
      </c>
      <c r="D17" s="13"/>
      <c r="E17" s="13"/>
      <c r="F17" s="13"/>
      <c r="G17" s="13"/>
      <c r="H17" s="13"/>
      <c r="I17" s="13"/>
    </row>
    <row r="18" spans="2:9" ht="15.75">
      <c r="B18" s="13"/>
      <c r="C18" s="13">
        <v>301500.61</v>
      </c>
      <c r="D18" s="13"/>
      <c r="E18" s="13"/>
      <c r="F18" s="13"/>
      <c r="G18" s="13"/>
      <c r="H18" s="13"/>
      <c r="I18" s="13"/>
    </row>
    <row r="19" spans="2:9" ht="15.75">
      <c r="B19" s="13" t="s">
        <v>102</v>
      </c>
      <c r="C19" s="13" t="s">
        <v>103</v>
      </c>
      <c r="D19" s="13"/>
      <c r="E19" s="13"/>
      <c r="F19" s="13"/>
      <c r="G19" s="13"/>
      <c r="H19" s="13"/>
      <c r="I19" s="13"/>
    </row>
    <row r="20" spans="2:9" ht="15.75">
      <c r="B20" s="13"/>
      <c r="C20" s="15">
        <v>0.25940000000000002</v>
      </c>
      <c r="D20" s="13"/>
      <c r="E20" s="13"/>
      <c r="F20" s="13"/>
      <c r="G20" s="13"/>
      <c r="H20" s="13"/>
      <c r="I20" s="13"/>
    </row>
    <row r="21" spans="2:9" ht="15.75">
      <c r="B21" s="13"/>
      <c r="C21" s="13"/>
      <c r="D21" s="13"/>
      <c r="E21" s="13"/>
      <c r="F21" s="13"/>
      <c r="G21" s="13"/>
      <c r="H21" s="13"/>
      <c r="I21" s="13"/>
    </row>
    <row r="22" spans="2:9" ht="15.75">
      <c r="B22" s="13" t="s">
        <v>104</v>
      </c>
      <c r="C22" s="13"/>
      <c r="D22" s="13"/>
      <c r="E22" s="13"/>
      <c r="F22" s="13"/>
      <c r="G22" s="13"/>
      <c r="H22" s="13"/>
      <c r="I22" s="13"/>
    </row>
    <row r="23" spans="2:9" ht="15.75">
      <c r="B23" s="13" t="s">
        <v>105</v>
      </c>
      <c r="C23" s="14">
        <v>0.14000000000000001</v>
      </c>
      <c r="D23" s="13"/>
      <c r="E23" s="13"/>
      <c r="F23" s="13"/>
      <c r="G23" s="13"/>
      <c r="H23" s="13"/>
      <c r="I23" s="13"/>
    </row>
    <row r="24" spans="2:9" ht="15.75">
      <c r="B24" s="13"/>
      <c r="C24" s="13"/>
      <c r="D24" s="13"/>
      <c r="E24" s="13"/>
      <c r="F24" s="13"/>
      <c r="G24" s="13"/>
      <c r="H24" s="13"/>
      <c r="I24" s="13"/>
    </row>
    <row r="25" spans="2:9" ht="15.75">
      <c r="B25" s="13"/>
      <c r="C25" s="13"/>
      <c r="D25" s="13"/>
      <c r="E25" s="13"/>
      <c r="F25" s="13"/>
      <c r="G25" s="13"/>
      <c r="H25" s="13"/>
      <c r="I25" s="13"/>
    </row>
    <row r="26" spans="2:9" ht="15.75">
      <c r="B26" s="13" t="s">
        <v>19</v>
      </c>
      <c r="C26" s="13" t="s">
        <v>72</v>
      </c>
      <c r="D26" s="13" t="s">
        <v>73</v>
      </c>
      <c r="E26" s="13" t="s">
        <v>74</v>
      </c>
      <c r="F26" s="13" t="s">
        <v>75</v>
      </c>
      <c r="G26" s="13" t="s">
        <v>76</v>
      </c>
      <c r="H26" s="13" t="s">
        <v>75</v>
      </c>
      <c r="I26" s="13"/>
    </row>
    <row r="27" spans="2:9" ht="15.75">
      <c r="B27" s="13">
        <v>1</v>
      </c>
      <c r="C27" s="13" t="s">
        <v>77</v>
      </c>
      <c r="D27" s="13" t="s">
        <v>106</v>
      </c>
      <c r="E27" s="13" t="s">
        <v>79</v>
      </c>
      <c r="F27" s="13" t="s">
        <v>107</v>
      </c>
      <c r="G27" s="13">
        <v>145833.29999999999</v>
      </c>
      <c r="H27" s="13">
        <v>145833.29999999999</v>
      </c>
      <c r="I27" s="13"/>
    </row>
    <row r="28" spans="2:9" ht="15.75">
      <c r="B28" s="13">
        <v>2</v>
      </c>
      <c r="C28" s="13" t="s">
        <v>77</v>
      </c>
      <c r="D28" s="13" t="s">
        <v>108</v>
      </c>
      <c r="E28" s="13" t="s">
        <v>109</v>
      </c>
      <c r="F28" s="13" t="s">
        <v>110</v>
      </c>
      <c r="G28" s="13">
        <v>121527.8</v>
      </c>
      <c r="H28" s="13">
        <v>267361.09999999998</v>
      </c>
      <c r="I28" s="13"/>
    </row>
    <row r="29" spans="2:9" ht="15.75">
      <c r="B29" s="13">
        <v>3</v>
      </c>
      <c r="C29" s="13" t="s">
        <v>77</v>
      </c>
      <c r="D29" s="13" t="s">
        <v>111</v>
      </c>
      <c r="E29" s="13" t="s">
        <v>112</v>
      </c>
      <c r="F29" s="13" t="s">
        <v>113</v>
      </c>
      <c r="G29" s="13">
        <v>101273.1</v>
      </c>
      <c r="H29" s="13">
        <v>368634.3</v>
      </c>
      <c r="I29" s="13"/>
    </row>
    <row r="30" spans="2:9" ht="15.75">
      <c r="B30" s="13">
        <v>4</v>
      </c>
      <c r="C30" s="13" t="s">
        <v>77</v>
      </c>
      <c r="D30" s="13" t="s">
        <v>114</v>
      </c>
      <c r="E30" s="13" t="s">
        <v>115</v>
      </c>
      <c r="F30" s="13" t="s">
        <v>116</v>
      </c>
      <c r="G30" s="13">
        <v>84394.29</v>
      </c>
      <c r="H30" s="13">
        <v>453028.5</v>
      </c>
      <c r="I30" s="13"/>
    </row>
    <row r="31" spans="2:9" ht="15.75">
      <c r="B31" s="13">
        <v>5</v>
      </c>
      <c r="C31" s="13" t="s">
        <v>117</v>
      </c>
      <c r="D31" s="13" t="s">
        <v>118</v>
      </c>
      <c r="E31" s="13" t="s">
        <v>119</v>
      </c>
      <c r="F31" s="13" t="s">
        <v>120</v>
      </c>
      <c r="G31" s="13">
        <v>90422.45</v>
      </c>
      <c r="H31" s="13">
        <v>543451</v>
      </c>
      <c r="I31" s="13"/>
    </row>
    <row r="32" spans="2:9" ht="15.75">
      <c r="B32" s="13"/>
      <c r="C32" s="13"/>
      <c r="D32" s="13"/>
      <c r="E32" s="13"/>
      <c r="F32" s="13"/>
      <c r="G32" s="13"/>
      <c r="H32" s="13"/>
      <c r="I32" s="13"/>
    </row>
    <row r="33" spans="2:9" ht="15.75">
      <c r="B33" s="13" t="s">
        <v>94</v>
      </c>
      <c r="C33" s="13" t="s">
        <v>122</v>
      </c>
      <c r="D33" s="13"/>
      <c r="E33" s="13"/>
      <c r="F33" s="13"/>
      <c r="G33" s="13"/>
      <c r="H33" s="13"/>
      <c r="I33" s="13"/>
    </row>
    <row r="34" spans="2:9" ht="15.75">
      <c r="B34" s="13"/>
      <c r="C34" s="13" t="s">
        <v>123</v>
      </c>
      <c r="D34" s="13"/>
      <c r="E34" s="13"/>
      <c r="F34" s="13"/>
      <c r="G34" s="13"/>
      <c r="H34" s="13"/>
      <c r="I34" s="13"/>
    </row>
    <row r="35" spans="2:9" ht="15.75">
      <c r="B35" s="13" t="s">
        <v>97</v>
      </c>
      <c r="C35" s="13" t="s">
        <v>124</v>
      </c>
      <c r="D35" s="13"/>
      <c r="E35" s="13"/>
      <c r="F35" s="13"/>
      <c r="G35" s="13"/>
      <c r="H35" s="13"/>
      <c r="I35" s="13"/>
    </row>
    <row r="36" spans="2:9" ht="15.75">
      <c r="B36" s="13"/>
      <c r="C36" s="13" t="s">
        <v>125</v>
      </c>
      <c r="D36" s="13"/>
      <c r="E36" s="13"/>
    </row>
    <row r="37" spans="2:9" ht="15.75">
      <c r="B37" s="13" t="s">
        <v>100</v>
      </c>
      <c r="C37" s="13" t="s">
        <v>126</v>
      </c>
      <c r="D37" s="13"/>
      <c r="E37" s="13"/>
    </row>
    <row r="38" spans="2:9" ht="15.75">
      <c r="B38" s="13"/>
      <c r="C38" s="16">
        <v>101757.6</v>
      </c>
      <c r="D38" s="13"/>
      <c r="E38" s="13"/>
    </row>
    <row r="39" spans="2:9" ht="15.75">
      <c r="B39" s="13" t="s">
        <v>102</v>
      </c>
      <c r="C39" s="13" t="s">
        <v>127</v>
      </c>
      <c r="D39" s="13"/>
      <c r="E39" s="13"/>
    </row>
    <row r="40" spans="2:9" ht="15.75">
      <c r="B40" s="13"/>
      <c r="C40" s="15">
        <v>0.1895</v>
      </c>
      <c r="D40" s="13"/>
      <c r="E40" s="13"/>
    </row>
    <row r="41" spans="2:9" ht="15.75">
      <c r="B41" s="13"/>
      <c r="C41" s="13"/>
      <c r="D41" s="13"/>
      <c r="E41" s="13"/>
    </row>
    <row r="43" spans="2:9" ht="18.75">
      <c r="B43" s="4" t="s">
        <v>128</v>
      </c>
      <c r="C43" s="13"/>
      <c r="D43" s="13"/>
      <c r="E43" s="13"/>
      <c r="F43" s="13"/>
      <c r="G43" s="13"/>
      <c r="H43" s="13"/>
      <c r="I43" s="13"/>
    </row>
    <row r="44" spans="2:9" ht="15.75">
      <c r="B44" s="13" t="s">
        <v>147</v>
      </c>
      <c r="C44" s="14">
        <v>0.1</v>
      </c>
      <c r="D44" s="13"/>
      <c r="E44" s="13"/>
      <c r="F44" s="13"/>
      <c r="G44" s="13"/>
      <c r="H44" s="13"/>
      <c r="I44" s="13"/>
    </row>
    <row r="45" spans="2:9" ht="15.75">
      <c r="B45" s="13" t="s">
        <v>146</v>
      </c>
      <c r="C45" s="13" t="s">
        <v>151</v>
      </c>
      <c r="D45" s="13"/>
      <c r="E45" s="13"/>
      <c r="F45" s="13"/>
      <c r="G45" s="13"/>
      <c r="H45" s="13"/>
      <c r="I45" s="13"/>
    </row>
    <row r="46" spans="2:9" ht="15.75">
      <c r="B46" s="13" t="s">
        <v>148</v>
      </c>
      <c r="C46" s="17">
        <v>525000</v>
      </c>
      <c r="D46" s="13"/>
      <c r="E46" s="13"/>
      <c r="F46" s="13"/>
      <c r="G46" s="13"/>
      <c r="H46" s="13"/>
      <c r="I46" s="13"/>
    </row>
    <row r="47" spans="2:9" ht="15.75">
      <c r="B47" s="13"/>
      <c r="C47" s="13"/>
      <c r="D47" s="13"/>
      <c r="E47" s="13"/>
      <c r="F47" s="13"/>
      <c r="G47" s="13"/>
      <c r="H47" s="13"/>
      <c r="I47" s="13"/>
    </row>
    <row r="48" spans="2:9" ht="15.75">
      <c r="B48" s="13" t="s">
        <v>19</v>
      </c>
      <c r="C48" s="13" t="s">
        <v>72</v>
      </c>
      <c r="D48" s="13" t="s">
        <v>73</v>
      </c>
      <c r="E48" s="13" t="s">
        <v>74</v>
      </c>
      <c r="F48" s="13" t="s">
        <v>75</v>
      </c>
      <c r="G48" s="13" t="s">
        <v>76</v>
      </c>
      <c r="H48" s="13" t="s">
        <v>75</v>
      </c>
      <c r="I48" s="13"/>
    </row>
    <row r="49" spans="2:9" ht="15.75">
      <c r="B49" s="13">
        <v>1</v>
      </c>
      <c r="C49" s="13">
        <v>175000</v>
      </c>
      <c r="D49" s="13">
        <v>159090.91</v>
      </c>
      <c r="E49" s="13">
        <v>175000</v>
      </c>
      <c r="F49" s="13" t="s">
        <v>152</v>
      </c>
      <c r="G49" s="13">
        <v>145833.29999999999</v>
      </c>
      <c r="H49" s="13">
        <v>145833.29999999999</v>
      </c>
      <c r="I49" s="13"/>
    </row>
    <row r="50" spans="2:9" ht="15.75">
      <c r="B50" s="13">
        <v>2</v>
      </c>
      <c r="C50" s="10">
        <v>175000</v>
      </c>
      <c r="D50" s="10">
        <v>144628.1</v>
      </c>
      <c r="E50" s="10">
        <v>350000</v>
      </c>
      <c r="F50" s="13" t="s">
        <v>153</v>
      </c>
      <c r="G50" s="13">
        <v>121527.8</v>
      </c>
      <c r="H50" s="13">
        <v>267361.09999999998</v>
      </c>
      <c r="I50" s="13"/>
    </row>
    <row r="51" spans="2:9" ht="15.75">
      <c r="B51" s="10">
        <v>3</v>
      </c>
      <c r="C51" s="10">
        <v>175000</v>
      </c>
      <c r="D51" s="10">
        <v>131480.09</v>
      </c>
      <c r="E51" s="10">
        <v>525000</v>
      </c>
      <c r="F51" s="13" t="s">
        <v>154</v>
      </c>
      <c r="G51" s="13">
        <v>101273.1</v>
      </c>
      <c r="H51" s="13">
        <v>368634.3</v>
      </c>
      <c r="I51" s="13"/>
    </row>
    <row r="52" spans="2:9" ht="15.75">
      <c r="B52" s="10">
        <v>4</v>
      </c>
      <c r="C52" s="10">
        <v>175000</v>
      </c>
      <c r="D52" s="10">
        <v>119527.35</v>
      </c>
      <c r="E52" s="10">
        <v>700000</v>
      </c>
      <c r="F52" s="13" t="s">
        <v>155</v>
      </c>
      <c r="G52" s="13">
        <v>84394.29</v>
      </c>
      <c r="H52" s="13">
        <v>453028.5</v>
      </c>
      <c r="I52" s="13"/>
    </row>
    <row r="53" spans="2:9" ht="15.75">
      <c r="B53" s="10">
        <v>5</v>
      </c>
      <c r="C53" s="10">
        <v>175000</v>
      </c>
      <c r="D53" s="10">
        <v>124184.26</v>
      </c>
      <c r="E53" s="10">
        <v>900000</v>
      </c>
      <c r="F53" s="13" t="s">
        <v>156</v>
      </c>
      <c r="G53" s="13">
        <v>80375.509999999995</v>
      </c>
      <c r="H53" s="13">
        <v>533404.1</v>
      </c>
      <c r="I53" s="13"/>
    </row>
    <row r="54" spans="2:9" ht="15.75">
      <c r="B54" s="13">
        <v>6</v>
      </c>
      <c r="C54" s="13">
        <v>175000</v>
      </c>
      <c r="D54" s="10">
        <v>135280.20000000001</v>
      </c>
      <c r="E54" s="13">
        <v>1075000</v>
      </c>
      <c r="F54" s="13"/>
      <c r="G54" s="13"/>
      <c r="H54" s="13"/>
      <c r="I54" s="13"/>
    </row>
    <row r="55" spans="2:9" ht="15.75">
      <c r="B55">
        <v>7</v>
      </c>
      <c r="C55">
        <v>200000</v>
      </c>
      <c r="D55">
        <v>153250.1</v>
      </c>
      <c r="E55">
        <v>1100000</v>
      </c>
      <c r="F55" s="13"/>
      <c r="G55" s="13"/>
      <c r="H55" s="13"/>
      <c r="I55" s="13"/>
    </row>
    <row r="56" spans="2:9" ht="15.75">
      <c r="F56" s="13"/>
      <c r="G56" s="13"/>
      <c r="H56" s="13"/>
      <c r="I56" s="13"/>
    </row>
    <row r="57" spans="2:9" ht="15.75">
      <c r="F57" s="13"/>
      <c r="G57" s="13"/>
      <c r="H57" s="13"/>
      <c r="I57" s="13"/>
    </row>
    <row r="58" spans="2:9" ht="15.75">
      <c r="B58" s="13" t="s">
        <v>94</v>
      </c>
      <c r="C58" s="13" t="s">
        <v>123</v>
      </c>
      <c r="D58" s="13"/>
      <c r="E58" s="13"/>
      <c r="F58" s="10"/>
      <c r="G58" s="10"/>
      <c r="H58" s="10"/>
    </row>
    <row r="59" spans="2:9" ht="15.75">
      <c r="B59" s="13" t="s">
        <v>97</v>
      </c>
      <c r="C59" s="13" t="s">
        <v>149</v>
      </c>
      <c r="D59" s="13"/>
      <c r="E59" s="13"/>
      <c r="F59" s="10"/>
      <c r="G59" s="10"/>
      <c r="H59" s="10"/>
    </row>
    <row r="60" spans="2:9" ht="15.75">
      <c r="B60" s="13"/>
      <c r="C60" s="13" t="s">
        <v>150</v>
      </c>
      <c r="D60" s="13"/>
      <c r="E60" s="13"/>
      <c r="F60" s="10"/>
      <c r="G60" s="10"/>
      <c r="H60" s="10"/>
    </row>
    <row r="61" spans="2:9" ht="15.75">
      <c r="E61" s="13"/>
    </row>
    <row r="62" spans="2:9" ht="15.75">
      <c r="E62" s="13"/>
    </row>
    <row r="63" spans="2:9" ht="15.75">
      <c r="E63" s="13"/>
    </row>
    <row r="64" spans="2:9" ht="15.75">
      <c r="B64" s="13"/>
      <c r="C64" s="15"/>
      <c r="D64" s="13"/>
      <c r="E64" s="13"/>
    </row>
    <row r="67" spans="2:10">
      <c r="B67" s="10" t="s">
        <v>129</v>
      </c>
      <c r="C67" s="10" t="s">
        <v>130</v>
      </c>
      <c r="D67" s="10" t="s">
        <v>131</v>
      </c>
      <c r="E67" s="10" t="s">
        <v>132</v>
      </c>
      <c r="F67" s="10" t="s">
        <v>133</v>
      </c>
      <c r="G67" s="10" t="s">
        <v>134</v>
      </c>
      <c r="H67" s="10" t="s">
        <v>135</v>
      </c>
      <c r="I67" s="10" t="s">
        <v>136</v>
      </c>
      <c r="J67" s="10"/>
    </row>
    <row r="68" spans="2:10">
      <c r="B68" s="10" t="s">
        <v>137</v>
      </c>
      <c r="C68" s="10" t="s">
        <v>138</v>
      </c>
      <c r="D68" s="10" t="s">
        <v>139</v>
      </c>
      <c r="E68" s="10" t="s">
        <v>140</v>
      </c>
      <c r="F68" s="10" t="s">
        <v>141</v>
      </c>
      <c r="G68" s="10" t="s">
        <v>142</v>
      </c>
      <c r="H68" s="10" t="s">
        <v>143</v>
      </c>
      <c r="I68" s="10" t="s">
        <v>144</v>
      </c>
      <c r="J68" s="10" t="s">
        <v>145</v>
      </c>
    </row>
    <row r="69" spans="2:10">
      <c r="B69" s="10">
        <v>0</v>
      </c>
      <c r="C69" s="10">
        <v>-500000</v>
      </c>
      <c r="D69" s="8">
        <v>-25000</v>
      </c>
      <c r="E69" s="10"/>
      <c r="F69" s="10"/>
      <c r="G69" s="10"/>
      <c r="H69" s="10">
        <v>-525000</v>
      </c>
      <c r="I69" s="10">
        <v>1</v>
      </c>
      <c r="J69" s="10">
        <v>-525000</v>
      </c>
    </row>
    <row r="70" spans="2:10">
      <c r="B70" s="10">
        <v>1</v>
      </c>
      <c r="C70" s="10"/>
      <c r="D70" s="10"/>
      <c r="E70" s="10">
        <v>175000</v>
      </c>
      <c r="F70" s="10"/>
      <c r="G70" s="10"/>
      <c r="H70" s="10">
        <v>175000</v>
      </c>
      <c r="I70" s="10">
        <v>0.94</v>
      </c>
      <c r="J70" s="10">
        <v>165094</v>
      </c>
    </row>
    <row r="71" spans="2:10">
      <c r="B71" s="10">
        <v>2</v>
      </c>
      <c r="C71" s="10"/>
      <c r="D71" s="10"/>
      <c r="E71" s="10">
        <v>192500</v>
      </c>
      <c r="F71" s="10"/>
      <c r="G71" s="10"/>
      <c r="H71" s="10">
        <v>192500</v>
      </c>
      <c r="I71" s="10">
        <v>0.89</v>
      </c>
      <c r="J71" s="10">
        <v>171324</v>
      </c>
    </row>
    <row r="72" spans="2:10">
      <c r="B72" s="10">
        <v>3</v>
      </c>
      <c r="C72" s="10"/>
      <c r="D72" s="10"/>
      <c r="E72" s="10">
        <v>211750</v>
      </c>
      <c r="F72" s="10"/>
      <c r="G72" s="10"/>
      <c r="H72" s="10">
        <v>211750</v>
      </c>
      <c r="I72" s="10">
        <v>0.84</v>
      </c>
      <c r="J72" s="10">
        <v>177789</v>
      </c>
    </row>
    <row r="73" spans="2:10">
      <c r="B73" s="10">
        <v>4</v>
      </c>
      <c r="C73" s="10"/>
      <c r="D73" s="10"/>
      <c r="E73" s="10">
        <v>232925</v>
      </c>
      <c r="F73" s="10"/>
      <c r="G73" s="10"/>
      <c r="H73" s="10">
        <v>232925</v>
      </c>
      <c r="I73" s="10">
        <v>0.79</v>
      </c>
      <c r="J73" s="10">
        <v>184498</v>
      </c>
    </row>
    <row r="74" spans="2:10">
      <c r="B74" s="10">
        <v>5</v>
      </c>
      <c r="C74" s="10"/>
      <c r="D74" s="10"/>
      <c r="E74" s="10">
        <v>256218</v>
      </c>
      <c r="F74" s="8"/>
      <c r="G74" s="8">
        <v>25000</v>
      </c>
      <c r="H74" s="10">
        <v>306218</v>
      </c>
      <c r="I74" s="10">
        <v>0.79</v>
      </c>
      <c r="J74" s="10">
        <v>242553</v>
      </c>
    </row>
    <row r="75" spans="2:10">
      <c r="B75" s="10">
        <v>6</v>
      </c>
      <c r="C75" s="10"/>
      <c r="D75" s="10"/>
      <c r="E75" s="10">
        <v>272181</v>
      </c>
      <c r="F75" s="10"/>
      <c r="G75" s="10"/>
      <c r="H75" s="10"/>
      <c r="I75" s="10"/>
      <c r="J75" s="10"/>
    </row>
    <row r="76" spans="2:10">
      <c r="B76" s="10">
        <v>7</v>
      </c>
      <c r="C76" s="10"/>
      <c r="D76" s="10"/>
      <c r="E76" s="10">
        <v>292535</v>
      </c>
      <c r="F76" s="10">
        <v>15000</v>
      </c>
      <c r="G76" s="10"/>
      <c r="H76" s="10"/>
      <c r="I76" s="10" t="s">
        <v>46</v>
      </c>
      <c r="J76" s="10">
        <v>416259</v>
      </c>
    </row>
    <row r="78" spans="2:10" ht="15.75">
      <c r="B78" s="13" t="s">
        <v>100</v>
      </c>
      <c r="C78" s="13" t="s">
        <v>157</v>
      </c>
      <c r="D78" s="13"/>
    </row>
    <row r="79" spans="2:10" ht="15.75">
      <c r="B79" s="13" t="s">
        <v>102</v>
      </c>
      <c r="C79" s="13">
        <v>0.20577567799999999</v>
      </c>
      <c r="D79" s="13"/>
    </row>
    <row r="80" spans="2:10" ht="15.75">
      <c r="B80" s="13"/>
      <c r="C80" s="15">
        <v>0.20580000000000001</v>
      </c>
      <c r="D80" s="13"/>
    </row>
    <row r="84" spans="2:2" ht="18.75">
      <c r="B84" s="4" t="s">
        <v>158</v>
      </c>
    </row>
    <row r="86" spans="2:2">
      <c r="B86" s="10" t="s">
        <v>161</v>
      </c>
    </row>
    <row r="87" spans="2:2">
      <c r="B87" s="10"/>
    </row>
    <row r="88" spans="2:2">
      <c r="B88" s="10" t="s">
        <v>162</v>
      </c>
    </row>
    <row r="89" spans="2:2">
      <c r="B89" s="10"/>
    </row>
    <row r="90" spans="2:2">
      <c r="B90" s="10" t="s">
        <v>163</v>
      </c>
    </row>
    <row r="91" spans="2:2">
      <c r="B91" s="10"/>
    </row>
    <row r="92" spans="2:2">
      <c r="B92" s="10" t="s">
        <v>164</v>
      </c>
    </row>
    <row r="93" spans="2:2">
      <c r="B93" s="10"/>
    </row>
    <row r="94" spans="2:2">
      <c r="B94" s="10" t="s">
        <v>159</v>
      </c>
    </row>
    <row r="95" spans="2:2">
      <c r="B95" s="10"/>
    </row>
    <row r="96" spans="2:2">
      <c r="B96" s="10" t="s">
        <v>165</v>
      </c>
    </row>
    <row r="97" spans="2:2">
      <c r="B97" s="10"/>
    </row>
    <row r="98" spans="2:2">
      <c r="B98" s="10" t="s">
        <v>166</v>
      </c>
    </row>
    <row r="99" spans="2:2">
      <c r="B99" s="10"/>
    </row>
    <row r="100" spans="2:2">
      <c r="B100" s="10" t="s">
        <v>160</v>
      </c>
    </row>
    <row r="101" spans="2:2">
      <c r="B101" s="10"/>
    </row>
    <row r="102" spans="2:2">
      <c r="B102" s="10" t="s">
        <v>167</v>
      </c>
    </row>
    <row r="103" spans="2:2">
      <c r="B103" s="10"/>
    </row>
    <row r="104" spans="2:2">
      <c r="B104" s="1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Introduction</vt:lpstr>
      <vt:lpstr>Calculations</vt:lpstr>
      <vt:lpstr> Calculation 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2020-03-15T09:15:25Z</dcterms:created>
  <dcterms:modified xsi:type="dcterms:W3CDTF">2020-03-15T22:13:15Z</dcterms:modified>
</cp:coreProperties>
</file>