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tisya\Downloads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D24" i="4" l="1"/>
  <c r="E24" i="4"/>
  <c r="C24" i="4"/>
  <c r="D20" i="4"/>
  <c r="E20" i="4"/>
  <c r="C20" i="4"/>
  <c r="D16" i="4"/>
  <c r="E16" i="4"/>
  <c r="C16" i="4"/>
  <c r="D12" i="4"/>
  <c r="E12" i="4"/>
  <c r="C12" i="4"/>
  <c r="D8" i="4"/>
  <c r="D26" i="4" s="1"/>
  <c r="E8" i="4"/>
  <c r="E26" i="4" s="1"/>
  <c r="C8" i="4"/>
  <c r="C26" i="4" s="1"/>
  <c r="D42" i="3"/>
  <c r="E42" i="3"/>
  <c r="D37" i="3"/>
  <c r="E37" i="3"/>
  <c r="C37" i="3"/>
  <c r="D32" i="3"/>
  <c r="E32" i="3"/>
  <c r="D22" i="3"/>
  <c r="E22" i="3"/>
  <c r="C22" i="3"/>
  <c r="D17" i="3"/>
  <c r="E17" i="3"/>
  <c r="D12" i="3"/>
  <c r="E12" i="3"/>
  <c r="C12" i="3"/>
  <c r="E7" i="3"/>
  <c r="D7" i="3"/>
  <c r="C17" i="3"/>
  <c r="D27" i="3"/>
  <c r="E27" i="3"/>
  <c r="C27" i="3"/>
  <c r="C32" i="3"/>
  <c r="C42" i="3"/>
  <c r="D18" i="1"/>
  <c r="E18" i="1"/>
  <c r="C18" i="1"/>
  <c r="D11" i="1"/>
  <c r="C11" i="1"/>
  <c r="D10" i="1"/>
  <c r="C10" i="1"/>
  <c r="C9" i="1"/>
  <c r="D9" i="1"/>
</calcChain>
</file>

<file path=xl/sharedStrings.xml><?xml version="1.0" encoding="utf-8"?>
<sst xmlns="http://schemas.openxmlformats.org/spreadsheetml/2006/main" count="195" uniqueCount="82">
  <si>
    <t>Total Revenue</t>
  </si>
  <si>
    <t>Cost of Revenue</t>
  </si>
  <si>
    <t>Gross Profit</t>
  </si>
  <si>
    <t>_</t>
  </si>
  <si>
    <t>Income horizontal analysis</t>
  </si>
  <si>
    <t>Income vertical analysis</t>
  </si>
  <si>
    <t>Revenue %</t>
  </si>
  <si>
    <t>Cost of revenue %</t>
  </si>
  <si>
    <t>Gross profit %</t>
  </si>
  <si>
    <t>Cash And Cash Equivalents</t>
  </si>
  <si>
    <t>Short Term Investments</t>
  </si>
  <si>
    <t>-</t>
  </si>
  <si>
    <t>Net Receivables</t>
  </si>
  <si>
    <t>Inventory</t>
  </si>
  <si>
    <t>Other Current Assets</t>
  </si>
  <si>
    <t>Total Current Assets</t>
  </si>
  <si>
    <t>Long Term Investments</t>
  </si>
  <si>
    <t>Property Plant and Equipment</t>
  </si>
  <si>
    <t>Goodwill</t>
  </si>
  <si>
    <t>Intangible Assets</t>
  </si>
  <si>
    <t>Accumulated Amortization</t>
  </si>
  <si>
    <t>Other Assets</t>
  </si>
  <si>
    <t>Deferred Long Term Asset Charges</t>
  </si>
  <si>
    <t>Total Assets</t>
  </si>
  <si>
    <t>Current Liabilities</t>
  </si>
  <si>
    <t>Accounts Payable</t>
  </si>
  <si>
    <t>Short/Current Long Term Debt</t>
  </si>
  <si>
    <t>Other Current Liabilities</t>
  </si>
  <si>
    <t>Total Current Liabilities</t>
  </si>
  <si>
    <t>Long Term Debt</t>
  </si>
  <si>
    <t>Other Liabilities</t>
  </si>
  <si>
    <t>Deferred Long Term Liability Charges</t>
  </si>
  <si>
    <t>Minority Interest</t>
  </si>
  <si>
    <t>Negative Goodwill</t>
  </si>
  <si>
    <t>Total Liabilities</t>
  </si>
  <si>
    <t>Stockholders' Equity</t>
  </si>
  <si>
    <t>Misc. Stocks Options Warrants</t>
  </si>
  <si>
    <t>Redeemable Preferred Stock</t>
  </si>
  <si>
    <t>Preferred Stock</t>
  </si>
  <si>
    <t>Common Stock</t>
  </si>
  <si>
    <t>Retained Earnings</t>
  </si>
  <si>
    <t>Treasury Stock</t>
  </si>
  <si>
    <t>Capital Surplus</t>
  </si>
  <si>
    <t>Other Stockholder Equity</t>
  </si>
  <si>
    <t>Total Stockholder Equity</t>
  </si>
  <si>
    <t>Net Tangible Assets</t>
  </si>
  <si>
    <t>Vertical analysis</t>
  </si>
  <si>
    <t>Horizontal Analysis</t>
  </si>
  <si>
    <t>Ratios</t>
  </si>
  <si>
    <t>net income</t>
  </si>
  <si>
    <t>net sales</t>
  </si>
  <si>
    <t>average total assets</t>
  </si>
  <si>
    <t>total assets</t>
  </si>
  <si>
    <t>total equity</t>
  </si>
  <si>
    <t>contribution margin</t>
  </si>
  <si>
    <t>Financial Leverage</t>
  </si>
  <si>
    <t>Total assets turnover</t>
  </si>
  <si>
    <t>ROE</t>
  </si>
  <si>
    <t>Sales</t>
  </si>
  <si>
    <t>variable costs</t>
  </si>
  <si>
    <t>current ratio</t>
  </si>
  <si>
    <t>D/E ratio</t>
  </si>
  <si>
    <t>EPS</t>
  </si>
  <si>
    <t>Debt to capital</t>
  </si>
  <si>
    <t>current assets</t>
  </si>
  <si>
    <t>current liabilities</t>
  </si>
  <si>
    <t>Debt</t>
  </si>
  <si>
    <t>Equity</t>
  </si>
  <si>
    <t>Net income</t>
  </si>
  <si>
    <t>no of ordinary shares</t>
  </si>
  <si>
    <t xml:space="preserve">Debt to </t>
  </si>
  <si>
    <t>capital</t>
  </si>
  <si>
    <t>%</t>
  </si>
  <si>
    <t>Altman Z-Score</t>
  </si>
  <si>
    <t>working capital</t>
  </si>
  <si>
    <t>retained earning</t>
  </si>
  <si>
    <t>EBIT</t>
  </si>
  <si>
    <t>Total assets</t>
  </si>
  <si>
    <t>Market equity value</t>
  </si>
  <si>
    <t>total liabilities</t>
  </si>
  <si>
    <t>sales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</si>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</sst>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E0E4E9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2" borderId="0" xfId="0" applyFill="1"/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 wrapText="1" indent="1"/>
    </xf>
    <xf numFmtId="0" fontId="3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0" fontId="1" fillId="0" borderId="0" xfId="0" applyFont="1"/>
    <xf numFmtId="9" fontId="0" fillId="0" borderId="0" xfId="0" applyNumberFormat="1"/>
    <xf numFmtId="3" fontId="1" fillId="0" borderId="0" xfId="0" applyNumberFormat="1" applyFont="1"/>
    <xf numFmtId="0" fontId="2" fillId="2" borderId="1" xfId="0" applyFont="1" applyFill="1" applyBorder="1" applyAlignment="1">
      <alignment horizontal="right" vertical="center" wrapText="1" indent="1"/>
    </xf>
    <xf numFmtId="0" fontId="2" fillId="2" borderId="0" xfId="0" applyFont="1" applyFill="1" applyBorder="1" applyAlignment="1">
      <alignment horizontal="right" vertical="center" wrapText="1" indent="1"/>
    </xf>
    <xf numFmtId="0" fontId="4" fillId="2" borderId="0" xfId="0" applyFont="1" applyFill="1" applyBorder="1" applyAlignment="1">
      <alignment vertical="center" wrapText="1"/>
    </xf>
    <xf numFmtId="3" fontId="2" fillId="2" borderId="0" xfId="0" applyNumberFormat="1" applyFont="1" applyFill="1" applyBorder="1" applyAlignment="1">
      <alignment horizontal="right" vertical="center" wrapText="1" indent="1"/>
    </xf>
    <xf numFmtId="4" fontId="0" fillId="0" borderId="0" xfId="0" applyNumberFormat="1"/>
    <xf numFmtId="4" fontId="1" fillId="0" borderId="0" xfId="0" applyNumberFormat="1" applyFont="1"/>
    <xf numFmtId="4" fontId="3" fillId="2" borderId="0" xfId="0" applyNumberFormat="1" applyFont="1" applyFill="1" applyAlignment="1">
      <alignment vertical="center" wrapText="1"/>
    </xf>
    <xf numFmtId="4" fontId="3" fillId="2" borderId="0" xfId="0" applyNumberFormat="1" applyFont="1" applyFill="1" applyAlignment="1">
      <alignment horizontal="right" vertical="center" wrapText="1"/>
    </xf>
    <xf numFmtId="3" fontId="3" fillId="0" borderId="0" xfId="0" applyNumberFormat="1" applyFont="1"/>
    <xf numFmtId="4" fontId="3" fillId="0" borderId="0" xfId="0" applyNumberFormat="1" applyFont="1"/>
    <xf numFmtId="0" fontId="4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tabSelected="1" workbookViewId="0">
      <selection activeCell="A15" sqref="A15:XFD15"/>
    </sheetView>
  </sheetViews>
  <sheetFormatPr defaultRowHeight="15" x14ac:dyDescent="0.25"/>
  <cols>
    <col min="2" max="2" width="26.28515625" customWidth="1"/>
    <col min="3" max="3" width="13.85546875" customWidth="1"/>
    <col min="4" max="4" width="13.42578125" customWidth="1"/>
    <col min="5" max="5" width="10.7109375" bestFit="1" customWidth="1"/>
  </cols>
  <sheetData>
    <row r="2" spans="2:5" s="9" customFormat="1" x14ac:dyDescent="0.25">
      <c r="B2" s="9" t="s">
        <v>4</v>
      </c>
    </row>
    <row r="4" spans="2:5" x14ac:dyDescent="0.25">
      <c r="B4" s="1"/>
      <c r="C4" s="1">
        <v>43100</v>
      </c>
      <c r="D4" s="1">
        <v>42735</v>
      </c>
      <c r="E4" s="1">
        <v>42369</v>
      </c>
    </row>
    <row r="5" spans="2:5" x14ac:dyDescent="0.25">
      <c r="B5" t="s">
        <v>0</v>
      </c>
      <c r="C5" s="2">
        <v>4976553</v>
      </c>
      <c r="D5" s="2">
        <v>4825335</v>
      </c>
      <c r="E5" s="2">
        <v>3963313</v>
      </c>
    </row>
    <row r="6" spans="2:5" x14ac:dyDescent="0.25">
      <c r="B6" t="s">
        <v>1</v>
      </c>
      <c r="C6" s="2">
        <v>2737830</v>
      </c>
      <c r="D6" s="2">
        <v>2584724</v>
      </c>
      <c r="E6" s="2">
        <v>2057766</v>
      </c>
    </row>
    <row r="7" spans="2:5" x14ac:dyDescent="0.25">
      <c r="B7" t="s">
        <v>2</v>
      </c>
      <c r="C7" s="2">
        <v>2238723</v>
      </c>
      <c r="D7" s="2">
        <v>2240611</v>
      </c>
      <c r="E7" s="2">
        <v>1905547</v>
      </c>
    </row>
    <row r="9" spans="2:5" x14ac:dyDescent="0.25">
      <c r="B9" t="s">
        <v>0</v>
      </c>
      <c r="C9" s="8">
        <f t="shared" ref="C9:D11" si="0">(C5-D5)/D5%</f>
        <v>3.1338342311984557</v>
      </c>
      <c r="D9" s="8">
        <f t="shared" si="0"/>
        <v>21.750035891689606</v>
      </c>
      <c r="E9" t="s">
        <v>3</v>
      </c>
    </row>
    <row r="10" spans="2:5" x14ac:dyDescent="0.25">
      <c r="B10" t="s">
        <v>1</v>
      </c>
      <c r="C10" s="8">
        <f t="shared" si="0"/>
        <v>5.9234951197884183</v>
      </c>
      <c r="D10" s="8">
        <f t="shared" si="0"/>
        <v>25.608256721123784</v>
      </c>
      <c r="E10" t="s">
        <v>3</v>
      </c>
    </row>
    <row r="11" spans="2:5" x14ac:dyDescent="0.25">
      <c r="B11" t="s">
        <v>2</v>
      </c>
      <c r="C11" s="8">
        <f t="shared" si="0"/>
        <v>-8.4262730121382065E-2</v>
      </c>
      <c r="D11" s="8">
        <f t="shared" si="0"/>
        <v>17.583612474528309</v>
      </c>
      <c r="E11" t="s">
        <v>3</v>
      </c>
    </row>
    <row r="15" spans="2:5" x14ac:dyDescent="0.25">
      <c r="B15" t="s">
        <v>5</v>
      </c>
    </row>
    <row r="16" spans="2:5" x14ac:dyDescent="0.25">
      <c r="C16" s="1">
        <v>43100</v>
      </c>
      <c r="D16" s="1">
        <v>42735</v>
      </c>
      <c r="E16" s="1">
        <v>42369</v>
      </c>
    </row>
    <row r="17" spans="2:5" x14ac:dyDescent="0.25">
      <c r="B17" t="s">
        <v>6</v>
      </c>
      <c r="C17" s="10">
        <v>1</v>
      </c>
      <c r="D17" s="10">
        <v>1</v>
      </c>
      <c r="E17" s="10">
        <v>1</v>
      </c>
    </row>
    <row r="18" spans="2:5" x14ac:dyDescent="0.25">
      <c r="B18" t="s">
        <v>7</v>
      </c>
      <c r="C18" s="8">
        <f>(C6/C5)*100</f>
        <v>55.014585396759564</v>
      </c>
      <c r="D18" s="8">
        <f t="shared" ref="D18:E18" si="1">(D6/D5)*100</f>
        <v>53.565690257774847</v>
      </c>
      <c r="E18" s="8">
        <f t="shared" si="1"/>
        <v>51.920350474464172</v>
      </c>
    </row>
    <row r="19" spans="2:5" x14ac:dyDescent="0.25">
      <c r="B19" t="s">
        <v>8</v>
      </c>
      <c r="C19">
        <v>44.99</v>
      </c>
      <c r="D19">
        <v>46.63</v>
      </c>
      <c r="E19">
        <v>48.08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workbookViewId="0">
      <selection activeCell="K3" sqref="K3"/>
    </sheetView>
  </sheetViews>
  <sheetFormatPr defaultRowHeight="15" x14ac:dyDescent="0.25"/>
  <cols>
    <col min="2" max="2" width="26.140625" customWidth="1"/>
    <col min="3" max="6" width="15.5703125" customWidth="1"/>
    <col min="7" max="8" width="15.7109375" customWidth="1"/>
    <col min="10" max="10" width="7" customWidth="1"/>
    <col min="11" max="11" width="31.140625" customWidth="1"/>
    <col min="12" max="12" width="12.85546875" customWidth="1"/>
    <col min="13" max="13" width="16" customWidth="1"/>
    <col min="14" max="14" width="15.5703125" customWidth="1"/>
  </cols>
  <sheetData>
    <row r="2" spans="2:14" s="9" customFormat="1" x14ac:dyDescent="0.25">
      <c r="B2" s="9" t="s">
        <v>46</v>
      </c>
    </row>
    <row r="3" spans="2:14" x14ac:dyDescent="0.25">
      <c r="K3" t="s">
        <v>47</v>
      </c>
    </row>
    <row r="4" spans="2:14" x14ac:dyDescent="0.25">
      <c r="B4" s="16"/>
      <c r="C4" s="1">
        <v>43100</v>
      </c>
      <c r="D4" s="16"/>
      <c r="E4" s="1">
        <v>42735</v>
      </c>
      <c r="F4" s="8"/>
      <c r="G4" s="1">
        <v>42369</v>
      </c>
      <c r="H4" s="1"/>
      <c r="L4" s="1">
        <v>43100</v>
      </c>
      <c r="M4" s="1">
        <v>42735</v>
      </c>
      <c r="N4" s="1">
        <v>42369</v>
      </c>
    </row>
    <row r="5" spans="2:14" x14ac:dyDescent="0.25">
      <c r="B5" s="16" t="s">
        <v>9</v>
      </c>
      <c r="C5" s="16">
        <v>312483</v>
      </c>
      <c r="D5" s="16">
        <v>7.8</v>
      </c>
      <c r="E5" s="16">
        <v>250470</v>
      </c>
      <c r="F5" s="2">
        <v>6.87</v>
      </c>
      <c r="G5" s="2">
        <v>129852</v>
      </c>
      <c r="H5" s="2">
        <v>4.5</v>
      </c>
      <c r="K5" t="s">
        <v>9</v>
      </c>
      <c r="L5" s="16">
        <v>24.76</v>
      </c>
      <c r="M5" s="16">
        <v>92.88</v>
      </c>
      <c r="N5" s="16" t="s">
        <v>3</v>
      </c>
    </row>
    <row r="6" spans="2:14" x14ac:dyDescent="0.25">
      <c r="B6" s="16" t="s">
        <v>10</v>
      </c>
      <c r="C6" s="16" t="s">
        <v>11</v>
      </c>
      <c r="D6" s="16"/>
      <c r="E6" s="16" t="s">
        <v>11</v>
      </c>
      <c r="G6" t="s">
        <v>11</v>
      </c>
      <c r="K6" t="s">
        <v>10</v>
      </c>
      <c r="L6" s="16" t="s">
        <v>11</v>
      </c>
      <c r="M6" s="16" t="s">
        <v>11</v>
      </c>
      <c r="N6" s="16" t="s">
        <v>11</v>
      </c>
    </row>
    <row r="7" spans="2:14" x14ac:dyDescent="0.25">
      <c r="B7" s="16" t="s">
        <v>12</v>
      </c>
      <c r="C7" s="16">
        <v>609670</v>
      </c>
      <c r="D7" s="16">
        <v>15</v>
      </c>
      <c r="E7" s="16">
        <v>622685</v>
      </c>
      <c r="F7" s="2">
        <v>17.09</v>
      </c>
      <c r="G7" s="2">
        <v>433638</v>
      </c>
      <c r="H7" s="2">
        <v>15.13</v>
      </c>
      <c r="K7" t="s">
        <v>12</v>
      </c>
      <c r="L7" s="16">
        <v>-2.09</v>
      </c>
      <c r="M7" s="16">
        <v>43.6</v>
      </c>
      <c r="N7" s="16" t="s">
        <v>3</v>
      </c>
    </row>
    <row r="8" spans="2:14" x14ac:dyDescent="0.25">
      <c r="B8" s="16" t="s">
        <v>13</v>
      </c>
      <c r="C8" s="16">
        <v>1158548</v>
      </c>
      <c r="D8" s="16">
        <v>28.9</v>
      </c>
      <c r="E8" s="16">
        <v>917491</v>
      </c>
      <c r="F8" s="2">
        <v>25.18</v>
      </c>
      <c r="G8" s="2">
        <v>783031</v>
      </c>
      <c r="H8" s="2">
        <v>27.32</v>
      </c>
      <c r="K8" t="s">
        <v>13</v>
      </c>
      <c r="L8" s="16">
        <v>26.27</v>
      </c>
      <c r="M8" s="16">
        <v>17.170000000000002</v>
      </c>
      <c r="N8" s="16" t="s">
        <v>3</v>
      </c>
    </row>
    <row r="9" spans="2:14" x14ac:dyDescent="0.25">
      <c r="B9" s="16" t="s">
        <v>14</v>
      </c>
      <c r="C9" s="16">
        <v>256978</v>
      </c>
      <c r="D9" s="16">
        <v>6.41</v>
      </c>
      <c r="E9" s="16">
        <v>174507</v>
      </c>
      <c r="F9" s="2">
        <v>4.79</v>
      </c>
      <c r="G9" s="2">
        <v>152242</v>
      </c>
      <c r="H9" s="2">
        <v>5.3</v>
      </c>
      <c r="K9" t="s">
        <v>14</v>
      </c>
      <c r="L9" s="16">
        <v>47.26</v>
      </c>
      <c r="M9" s="16">
        <v>14.62</v>
      </c>
      <c r="N9" s="16" t="s">
        <v>3</v>
      </c>
    </row>
    <row r="10" spans="2:14" x14ac:dyDescent="0.25">
      <c r="B10" s="16" t="s">
        <v>15</v>
      </c>
      <c r="C10" s="16">
        <v>2337679</v>
      </c>
      <c r="D10" s="16">
        <v>58.35</v>
      </c>
      <c r="E10" s="16">
        <v>1965153</v>
      </c>
      <c r="F10" s="2">
        <v>53.92</v>
      </c>
      <c r="G10" s="2">
        <v>1498763</v>
      </c>
      <c r="H10" s="2">
        <v>52.29</v>
      </c>
      <c r="K10" t="s">
        <v>15</v>
      </c>
      <c r="L10" s="16">
        <v>18.96</v>
      </c>
      <c r="M10" s="16">
        <v>31.12</v>
      </c>
      <c r="N10" s="16" t="s">
        <v>3</v>
      </c>
    </row>
    <row r="11" spans="2:14" x14ac:dyDescent="0.25">
      <c r="B11" s="16" t="s">
        <v>16</v>
      </c>
      <c r="C11" s="16" t="s">
        <v>11</v>
      </c>
      <c r="D11" s="16"/>
      <c r="E11" s="16" t="s">
        <v>11</v>
      </c>
      <c r="G11" t="s">
        <v>11</v>
      </c>
      <c r="K11" t="s">
        <v>16</v>
      </c>
      <c r="L11" s="16"/>
      <c r="M11" s="16"/>
      <c r="N11" s="16" t="s">
        <v>3</v>
      </c>
    </row>
    <row r="12" spans="2:14" x14ac:dyDescent="0.25">
      <c r="B12" s="16" t="s">
        <v>17</v>
      </c>
      <c r="C12" s="16">
        <v>885774</v>
      </c>
      <c r="D12" s="16">
        <v>22.1</v>
      </c>
      <c r="E12" s="16">
        <v>804211</v>
      </c>
      <c r="F12" s="2">
        <v>22.06</v>
      </c>
      <c r="G12" s="2">
        <v>538531</v>
      </c>
      <c r="H12" s="2">
        <v>18.79</v>
      </c>
      <c r="K12" t="s">
        <v>17</v>
      </c>
      <c r="L12" s="16"/>
      <c r="M12" s="16"/>
      <c r="N12" s="16" t="s">
        <v>3</v>
      </c>
    </row>
    <row r="13" spans="2:14" x14ac:dyDescent="0.25">
      <c r="B13" s="16" t="s">
        <v>18</v>
      </c>
      <c r="C13" s="16">
        <v>555674</v>
      </c>
      <c r="D13" s="16">
        <v>13.87</v>
      </c>
      <c r="E13" s="16">
        <v>563591</v>
      </c>
      <c r="F13" s="2">
        <v>15.46</v>
      </c>
      <c r="G13" s="2">
        <v>585181</v>
      </c>
      <c r="H13" s="2">
        <v>20.420000000000002</v>
      </c>
      <c r="K13" t="s">
        <v>18</v>
      </c>
      <c r="L13" s="16">
        <v>-1.4</v>
      </c>
      <c r="M13" s="16">
        <v>-3.69</v>
      </c>
      <c r="N13" s="16" t="s">
        <v>3</v>
      </c>
    </row>
    <row r="14" spans="2:14" x14ac:dyDescent="0.25">
      <c r="B14" s="16" t="s">
        <v>19</v>
      </c>
      <c r="C14" s="16">
        <v>46995</v>
      </c>
      <c r="D14" s="16">
        <v>1.17</v>
      </c>
      <c r="E14" s="16">
        <v>64310</v>
      </c>
      <c r="F14" s="2">
        <v>1.76</v>
      </c>
      <c r="G14" s="2">
        <v>75686</v>
      </c>
      <c r="H14" s="2">
        <v>2.64</v>
      </c>
      <c r="K14" t="s">
        <v>19</v>
      </c>
      <c r="L14" s="16">
        <v>-3.07</v>
      </c>
      <c r="M14" s="16">
        <v>-15.03</v>
      </c>
      <c r="N14" s="16" t="s">
        <v>3</v>
      </c>
    </row>
    <row r="15" spans="2:14" x14ac:dyDescent="0.25">
      <c r="B15" s="16" t="s">
        <v>20</v>
      </c>
      <c r="C15" s="16" t="s">
        <v>11</v>
      </c>
      <c r="D15" s="16"/>
      <c r="E15" s="16" t="s">
        <v>11</v>
      </c>
      <c r="G15" t="s">
        <v>11</v>
      </c>
      <c r="K15" t="s">
        <v>20</v>
      </c>
      <c r="L15" s="16" t="s">
        <v>3</v>
      </c>
      <c r="M15" s="16" t="s">
        <v>3</v>
      </c>
      <c r="N15" s="16" t="s">
        <v>3</v>
      </c>
    </row>
    <row r="16" spans="2:14" x14ac:dyDescent="0.25">
      <c r="B16" s="16" t="s">
        <v>21</v>
      </c>
      <c r="C16" s="16">
        <v>97444</v>
      </c>
      <c r="D16" s="16">
        <v>2.4300000000000002</v>
      </c>
      <c r="E16" s="16">
        <v>110204</v>
      </c>
      <c r="F16" s="2">
        <v>3.02</v>
      </c>
      <c r="G16" s="2">
        <v>75652</v>
      </c>
      <c r="H16" s="2">
        <v>2.63</v>
      </c>
      <c r="K16" t="s">
        <v>21</v>
      </c>
      <c r="L16" s="16"/>
      <c r="M16" s="16">
        <v>37.49</v>
      </c>
      <c r="N16" s="16" t="s">
        <v>3</v>
      </c>
    </row>
    <row r="17" spans="2:14" x14ac:dyDescent="0.25">
      <c r="B17" s="16" t="s">
        <v>22</v>
      </c>
      <c r="C17" s="16">
        <v>82801</v>
      </c>
      <c r="D17" s="16">
        <v>2.0699999999999998</v>
      </c>
      <c r="E17" s="16">
        <v>136862</v>
      </c>
      <c r="F17" s="2">
        <v>3.76</v>
      </c>
      <c r="G17" s="2">
        <v>92157</v>
      </c>
      <c r="H17" s="2">
        <v>3.22</v>
      </c>
      <c r="K17" t="s">
        <v>22</v>
      </c>
      <c r="L17" s="16"/>
      <c r="M17" s="16">
        <v>48.5</v>
      </c>
      <c r="N17" s="16" t="s">
        <v>3</v>
      </c>
    </row>
    <row r="18" spans="2:14" s="9" customFormat="1" x14ac:dyDescent="0.25">
      <c r="B18" s="17" t="s">
        <v>23</v>
      </c>
      <c r="C18" s="17">
        <v>4006367</v>
      </c>
      <c r="D18" s="17"/>
      <c r="E18" s="17">
        <v>3644331</v>
      </c>
      <c r="F18" s="11"/>
      <c r="G18" s="11">
        <v>2865970</v>
      </c>
      <c r="H18" s="11" t="s">
        <v>3</v>
      </c>
      <c r="K18" s="9" t="s">
        <v>23</v>
      </c>
      <c r="L18" s="17"/>
      <c r="M18" s="17"/>
      <c r="N18" s="17"/>
    </row>
    <row r="19" spans="2:14" x14ac:dyDescent="0.25">
      <c r="B19" s="16" t="s">
        <v>24</v>
      </c>
      <c r="C19" s="16"/>
      <c r="D19" s="16"/>
      <c r="E19" s="16"/>
      <c r="K19" t="s">
        <v>24</v>
      </c>
      <c r="L19" s="16"/>
      <c r="M19" s="16"/>
      <c r="N19" s="16"/>
    </row>
    <row r="20" spans="2:14" x14ac:dyDescent="0.25">
      <c r="B20" s="16" t="s">
        <v>25</v>
      </c>
      <c r="C20" s="16">
        <v>857949</v>
      </c>
      <c r="D20" s="16">
        <v>21.41</v>
      </c>
      <c r="E20" s="16">
        <v>618429</v>
      </c>
      <c r="F20" s="2">
        <v>16.97</v>
      </c>
      <c r="G20" s="2">
        <v>393395</v>
      </c>
      <c r="H20" s="2">
        <v>13.73</v>
      </c>
      <c r="K20" t="s">
        <v>25</v>
      </c>
      <c r="L20" s="16">
        <v>38.729999999999997</v>
      </c>
      <c r="M20" s="16">
        <v>57.2</v>
      </c>
      <c r="N20" s="16" t="s">
        <v>3</v>
      </c>
    </row>
    <row r="21" spans="2:14" x14ac:dyDescent="0.25">
      <c r="B21" s="16" t="s">
        <v>26</v>
      </c>
      <c r="C21" s="16">
        <v>152000</v>
      </c>
      <c r="D21" s="16">
        <v>3.79</v>
      </c>
      <c r="E21" s="16">
        <v>27000</v>
      </c>
      <c r="F21" s="2">
        <v>7.41</v>
      </c>
      <c r="G21" s="2">
        <v>42000</v>
      </c>
      <c r="H21" s="2">
        <v>1.47</v>
      </c>
      <c r="K21" t="s">
        <v>26</v>
      </c>
      <c r="L21" s="16">
        <v>462.96</v>
      </c>
      <c r="M21" s="16">
        <v>-35.71</v>
      </c>
      <c r="N21" s="16" t="s">
        <v>3</v>
      </c>
    </row>
    <row r="22" spans="2:14" x14ac:dyDescent="0.25">
      <c r="B22" s="16" t="s">
        <v>27</v>
      </c>
      <c r="C22" s="16">
        <v>50426</v>
      </c>
      <c r="D22" s="16">
        <v>1.26</v>
      </c>
      <c r="E22" s="16">
        <v>40387</v>
      </c>
      <c r="F22" s="2">
        <v>1.1100000000000001</v>
      </c>
      <c r="G22" s="2">
        <v>43415</v>
      </c>
      <c r="H22" s="2">
        <v>1.51</v>
      </c>
      <c r="K22" t="s">
        <v>27</v>
      </c>
      <c r="L22" s="16">
        <v>24.86</v>
      </c>
      <c r="M22" s="16">
        <v>-6.97</v>
      </c>
      <c r="N22" s="16" t="s">
        <v>3</v>
      </c>
    </row>
    <row r="23" spans="2:14" x14ac:dyDescent="0.25">
      <c r="B23" s="16" t="s">
        <v>28</v>
      </c>
      <c r="C23" s="16">
        <v>1060375</v>
      </c>
      <c r="D23" s="16">
        <v>26.47</v>
      </c>
      <c r="E23" s="16">
        <v>685816</v>
      </c>
      <c r="F23" s="2">
        <v>18.82</v>
      </c>
      <c r="G23" s="2">
        <v>478810</v>
      </c>
      <c r="H23" s="2">
        <v>16.71</v>
      </c>
      <c r="K23" t="s">
        <v>28</v>
      </c>
      <c r="L23" s="16">
        <v>54.62</v>
      </c>
      <c r="M23" s="16">
        <v>43.23</v>
      </c>
      <c r="N23" s="16" t="s">
        <v>3</v>
      </c>
    </row>
    <row r="24" spans="2:14" x14ac:dyDescent="0.25">
      <c r="B24" s="16" t="s">
        <v>29</v>
      </c>
      <c r="C24" s="16">
        <v>765046</v>
      </c>
      <c r="D24" s="16">
        <v>19.100000000000001</v>
      </c>
      <c r="E24" s="16">
        <v>790388</v>
      </c>
      <c r="F24" s="2">
        <v>21.69</v>
      </c>
      <c r="G24" s="2">
        <v>624070</v>
      </c>
      <c r="H24" s="2">
        <v>21.78</v>
      </c>
      <c r="K24" t="s">
        <v>29</v>
      </c>
      <c r="L24" s="16">
        <v>-3.2</v>
      </c>
      <c r="M24" s="16">
        <v>26.65</v>
      </c>
      <c r="N24" s="16" t="s">
        <v>3</v>
      </c>
    </row>
    <row r="25" spans="2:14" x14ac:dyDescent="0.25">
      <c r="B25" s="16" t="s">
        <v>30</v>
      </c>
      <c r="C25" s="16"/>
      <c r="D25" s="16"/>
      <c r="E25" s="16">
        <v>137227</v>
      </c>
      <c r="F25" s="2">
        <v>3.77</v>
      </c>
      <c r="G25" s="2">
        <v>94868</v>
      </c>
      <c r="H25" s="2">
        <v>3.31</v>
      </c>
      <c r="K25" t="s">
        <v>30</v>
      </c>
      <c r="L25" s="16">
        <v>18.27</v>
      </c>
      <c r="M25" s="16">
        <v>44.65</v>
      </c>
      <c r="N25" s="16" t="s">
        <v>3</v>
      </c>
    </row>
    <row r="26" spans="2:14" x14ac:dyDescent="0.25">
      <c r="B26" s="16" t="s">
        <v>31</v>
      </c>
      <c r="C26" s="16" t="s">
        <v>11</v>
      </c>
      <c r="D26" s="16"/>
      <c r="E26" s="16" t="s">
        <v>11</v>
      </c>
      <c r="G26" t="s">
        <v>11</v>
      </c>
      <c r="K26" t="s">
        <v>31</v>
      </c>
      <c r="L26" s="16" t="s">
        <v>11</v>
      </c>
      <c r="M26" s="16" t="s">
        <v>11</v>
      </c>
      <c r="N26" s="16" t="s">
        <v>3</v>
      </c>
    </row>
    <row r="27" spans="2:14" x14ac:dyDescent="0.25">
      <c r="B27" s="16" t="s">
        <v>32</v>
      </c>
      <c r="C27" s="16" t="s">
        <v>11</v>
      </c>
      <c r="D27" s="16"/>
      <c r="E27" s="16" t="s">
        <v>11</v>
      </c>
      <c r="G27" t="s">
        <v>11</v>
      </c>
      <c r="K27" t="s">
        <v>32</v>
      </c>
      <c r="L27" s="16" t="s">
        <v>11</v>
      </c>
      <c r="M27" s="16" t="s">
        <v>11</v>
      </c>
      <c r="N27" s="16" t="s">
        <v>3</v>
      </c>
    </row>
    <row r="28" spans="2:14" x14ac:dyDescent="0.25">
      <c r="B28" s="16" t="s">
        <v>33</v>
      </c>
      <c r="C28" s="16" t="s">
        <v>11</v>
      </c>
      <c r="D28" s="16"/>
      <c r="E28" s="16" t="s">
        <v>11</v>
      </c>
      <c r="K28" t="s">
        <v>33</v>
      </c>
      <c r="L28" t="s">
        <v>11</v>
      </c>
      <c r="M28" t="s">
        <v>11</v>
      </c>
      <c r="N28" s="16" t="s">
        <v>3</v>
      </c>
    </row>
    <row r="29" spans="2:14" x14ac:dyDescent="0.25">
      <c r="B29" s="18" t="s">
        <v>34</v>
      </c>
      <c r="C29" s="19">
        <v>1987725</v>
      </c>
      <c r="D29" s="19"/>
      <c r="E29" s="19">
        <v>1613431</v>
      </c>
      <c r="F29" s="7"/>
      <c r="G29" s="7">
        <v>1197748</v>
      </c>
      <c r="H29" s="7"/>
      <c r="K29" t="s">
        <v>34</v>
      </c>
      <c r="L29">
        <v>23.2</v>
      </c>
      <c r="M29">
        <v>34.71</v>
      </c>
      <c r="N29" s="16" t="s">
        <v>3</v>
      </c>
    </row>
    <row r="31" spans="2:14" ht="15.75" thickBot="1" x14ac:dyDescent="0.3">
      <c r="B31" s="22" t="s">
        <v>35</v>
      </c>
      <c r="C31" s="22"/>
      <c r="D31" s="22"/>
      <c r="E31" s="22"/>
      <c r="F31" s="22"/>
      <c r="G31" s="22"/>
      <c r="H31" s="14"/>
    </row>
    <row r="32" spans="2:14" ht="26.25" thickBot="1" x14ac:dyDescent="0.3">
      <c r="B32" s="4" t="s">
        <v>36</v>
      </c>
      <c r="C32" s="12" t="s">
        <v>11</v>
      </c>
      <c r="D32" s="12"/>
      <c r="E32" s="12" t="s">
        <v>11</v>
      </c>
      <c r="F32" s="12"/>
      <c r="G32" s="12" t="s">
        <v>11</v>
      </c>
      <c r="H32" s="13"/>
      <c r="K32" t="s">
        <v>36</v>
      </c>
      <c r="L32" t="s">
        <v>11</v>
      </c>
      <c r="M32" t="s">
        <v>11</v>
      </c>
    </row>
    <row r="33" spans="2:13" ht="15.75" thickBot="1" x14ac:dyDescent="0.3">
      <c r="B33" s="4" t="s">
        <v>37</v>
      </c>
      <c r="C33" s="12" t="s">
        <v>11</v>
      </c>
      <c r="D33" s="12"/>
      <c r="E33" s="12" t="s">
        <v>11</v>
      </c>
      <c r="F33" s="12"/>
      <c r="G33" s="12" t="s">
        <v>11</v>
      </c>
      <c r="H33" s="13"/>
      <c r="K33" t="s">
        <v>37</v>
      </c>
      <c r="L33" t="s">
        <v>11</v>
      </c>
      <c r="M33" t="s">
        <v>11</v>
      </c>
    </row>
    <row r="34" spans="2:13" ht="15.75" thickBot="1" x14ac:dyDescent="0.3">
      <c r="B34" s="4" t="s">
        <v>38</v>
      </c>
      <c r="C34" s="12" t="s">
        <v>11</v>
      </c>
      <c r="D34" s="12"/>
      <c r="E34" s="12" t="s">
        <v>11</v>
      </c>
      <c r="F34" s="13"/>
      <c r="G34" s="3" t="s">
        <v>3</v>
      </c>
      <c r="H34" s="3"/>
      <c r="K34" t="s">
        <v>38</v>
      </c>
      <c r="L34" t="s">
        <v>11</v>
      </c>
      <c r="M34" t="s">
        <v>11</v>
      </c>
    </row>
    <row r="37" spans="2:13" ht="15.75" thickBot="1" x14ac:dyDescent="0.3">
      <c r="B37" s="4" t="s">
        <v>39</v>
      </c>
      <c r="C37" s="12">
        <v>146</v>
      </c>
      <c r="D37" s="12">
        <v>0.03</v>
      </c>
      <c r="E37" s="12">
        <v>145</v>
      </c>
      <c r="F37" s="12">
        <v>0.03</v>
      </c>
      <c r="G37" s="12">
        <v>144</v>
      </c>
      <c r="H37" s="13">
        <v>0.03</v>
      </c>
      <c r="K37" t="s">
        <v>39</v>
      </c>
      <c r="L37">
        <v>0.69</v>
      </c>
      <c r="M37">
        <v>145</v>
      </c>
    </row>
    <row r="38" spans="2:13" ht="15.75" thickBot="1" x14ac:dyDescent="0.3">
      <c r="B38" s="4" t="s">
        <v>40</v>
      </c>
      <c r="C38" s="5">
        <v>1184441</v>
      </c>
      <c r="D38" s="5">
        <v>29.56</v>
      </c>
      <c r="E38" s="5">
        <v>1259414</v>
      </c>
      <c r="F38" s="5">
        <v>34.56</v>
      </c>
      <c r="G38" s="5">
        <v>1076533</v>
      </c>
      <c r="H38" s="15">
        <v>37.56</v>
      </c>
      <c r="K38" t="s">
        <v>40</v>
      </c>
      <c r="L38">
        <v>-5.95</v>
      </c>
      <c r="M38">
        <v>16.989999999999998</v>
      </c>
    </row>
    <row r="39" spans="2:13" ht="15.75" thickBot="1" x14ac:dyDescent="0.3">
      <c r="B39" s="4" t="s">
        <v>41</v>
      </c>
      <c r="C39" s="12" t="s">
        <v>11</v>
      </c>
      <c r="D39" s="12"/>
      <c r="E39" s="12" t="s">
        <v>11</v>
      </c>
      <c r="F39" s="12"/>
      <c r="G39" s="12" t="s">
        <v>11</v>
      </c>
      <c r="H39" s="13"/>
      <c r="K39" t="s">
        <v>41</v>
      </c>
      <c r="L39" t="s">
        <v>11</v>
      </c>
      <c r="M39" t="s">
        <v>11</v>
      </c>
    </row>
    <row r="40" spans="2:13" ht="15.75" thickBot="1" x14ac:dyDescent="0.3">
      <c r="B40" s="4" t="s">
        <v>42</v>
      </c>
      <c r="C40" s="5">
        <v>872266</v>
      </c>
      <c r="D40" s="5">
        <v>21.77</v>
      </c>
      <c r="E40" s="5">
        <v>823484</v>
      </c>
      <c r="F40" s="5">
        <v>22.6</v>
      </c>
      <c r="G40" s="5">
        <v>636558</v>
      </c>
      <c r="H40" s="15">
        <v>22.21</v>
      </c>
      <c r="K40" t="s">
        <v>42</v>
      </c>
      <c r="L40">
        <v>5.92</v>
      </c>
      <c r="M40">
        <v>29.37</v>
      </c>
    </row>
    <row r="41" spans="2:13" ht="15.75" thickBot="1" x14ac:dyDescent="0.3">
      <c r="B41" s="4" t="s">
        <v>43</v>
      </c>
      <c r="C41" s="5">
        <v>-38211</v>
      </c>
      <c r="D41" s="5"/>
      <c r="E41" s="5">
        <v>-52143</v>
      </c>
      <c r="F41" s="5"/>
      <c r="G41" s="5">
        <v>-45013</v>
      </c>
      <c r="H41" s="15"/>
      <c r="K41" t="s">
        <v>43</v>
      </c>
      <c r="L41">
        <v>26.72</v>
      </c>
      <c r="M41">
        <v>-15.84</v>
      </c>
    </row>
    <row r="42" spans="2:13" ht="15.75" thickBot="1" x14ac:dyDescent="0.3">
      <c r="B42" s="4" t="s">
        <v>44</v>
      </c>
      <c r="C42" s="5">
        <v>2018642</v>
      </c>
      <c r="D42" s="5">
        <v>50.39</v>
      </c>
      <c r="E42" s="5">
        <v>2030900</v>
      </c>
      <c r="F42" s="5">
        <v>55.73</v>
      </c>
      <c r="G42" s="5">
        <v>1668222</v>
      </c>
      <c r="H42" s="15"/>
      <c r="K42" t="s">
        <v>44</v>
      </c>
      <c r="L42">
        <v>-0.6</v>
      </c>
      <c r="M42">
        <v>21.74</v>
      </c>
    </row>
    <row r="43" spans="2:13" x14ac:dyDescent="0.25">
      <c r="B43" s="6" t="s">
        <v>45</v>
      </c>
      <c r="C43" s="7">
        <v>1415973</v>
      </c>
      <c r="D43" s="7"/>
      <c r="E43" s="7">
        <v>1402999</v>
      </c>
      <c r="F43" s="7"/>
      <c r="G43" s="7">
        <v>1007355</v>
      </c>
      <c r="H43" s="7">
        <v>58.21</v>
      </c>
    </row>
  </sheetData>
  <mergeCells count="1">
    <mergeCell ref="B31:G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6" workbookViewId="0">
      <selection activeCell="C15" sqref="C15:E15"/>
    </sheetView>
  </sheetViews>
  <sheetFormatPr defaultRowHeight="15" x14ac:dyDescent="0.25"/>
  <cols>
    <col min="2" max="2" width="19.5703125" customWidth="1"/>
    <col min="3" max="3" width="9.5703125" bestFit="1" customWidth="1"/>
  </cols>
  <sheetData>
    <row r="2" spans="2:5" x14ac:dyDescent="0.25">
      <c r="B2" t="s">
        <v>48</v>
      </c>
    </row>
    <row r="3" spans="2:5" x14ac:dyDescent="0.25">
      <c r="C3">
        <v>2017</v>
      </c>
      <c r="D3">
        <v>2016</v>
      </c>
      <c r="E3">
        <v>2015</v>
      </c>
    </row>
    <row r="4" spans="2:5" x14ac:dyDescent="0.25">
      <c r="B4" t="s">
        <v>57</v>
      </c>
    </row>
    <row r="5" spans="2:5" x14ac:dyDescent="0.25">
      <c r="B5" t="s">
        <v>49</v>
      </c>
      <c r="C5" s="2">
        <v>-48260</v>
      </c>
      <c r="D5" s="2">
        <v>256979</v>
      </c>
      <c r="E5" s="2">
        <v>232573</v>
      </c>
    </row>
    <row r="6" spans="2:5" x14ac:dyDescent="0.25">
      <c r="B6" t="s">
        <v>50</v>
      </c>
      <c r="C6" s="2">
        <v>4976553</v>
      </c>
      <c r="D6" s="2">
        <v>4825335</v>
      </c>
      <c r="E6" s="2">
        <v>3963313</v>
      </c>
    </row>
    <row r="7" spans="2:5" x14ac:dyDescent="0.25">
      <c r="B7" t="s">
        <v>72</v>
      </c>
      <c r="C7" s="16">
        <v>0.96</v>
      </c>
      <c r="D7" s="16">
        <f>(D5/D6)*100</f>
        <v>5.325619879241545</v>
      </c>
      <c r="E7" s="16">
        <f>(E5/E6)*100</f>
        <v>5.8681461696313155</v>
      </c>
    </row>
    <row r="9" spans="2:5" x14ac:dyDescent="0.25">
      <c r="B9" t="s">
        <v>56</v>
      </c>
    </row>
    <row r="10" spans="2:5" x14ac:dyDescent="0.25">
      <c r="B10" t="s">
        <v>50</v>
      </c>
      <c r="C10" s="2">
        <v>4976553</v>
      </c>
      <c r="D10" s="2">
        <v>4825335</v>
      </c>
      <c r="E10" s="2">
        <v>3963313</v>
      </c>
    </row>
    <row r="11" spans="2:5" x14ac:dyDescent="0.25">
      <c r="B11" t="s">
        <v>51</v>
      </c>
      <c r="C11" s="20">
        <v>2337679</v>
      </c>
      <c r="D11" s="20">
        <v>1965153</v>
      </c>
      <c r="E11" s="20">
        <v>1498763</v>
      </c>
    </row>
    <row r="12" spans="2:5" x14ac:dyDescent="0.25">
      <c r="C12" s="21">
        <f>C10/C11</f>
        <v>2.1288436094091616</v>
      </c>
      <c r="D12" s="21">
        <f t="shared" ref="D12:E12" si="0">D10/D11</f>
        <v>2.4554500336615011</v>
      </c>
      <c r="E12" s="21">
        <f t="shared" si="0"/>
        <v>2.6443894064638638</v>
      </c>
    </row>
    <row r="14" spans="2:5" x14ac:dyDescent="0.25">
      <c r="B14" t="s">
        <v>55</v>
      </c>
    </row>
    <row r="15" spans="2:5" x14ac:dyDescent="0.25">
      <c r="B15" t="s">
        <v>52</v>
      </c>
      <c r="C15" s="2">
        <v>4006367</v>
      </c>
      <c r="D15" s="2">
        <v>3644331</v>
      </c>
      <c r="E15" s="2">
        <v>2865970</v>
      </c>
    </row>
    <row r="16" spans="2:5" x14ac:dyDescent="0.25">
      <c r="B16" t="s">
        <v>53</v>
      </c>
      <c r="C16" s="2">
        <v>2018642</v>
      </c>
      <c r="D16" s="2">
        <v>2030900</v>
      </c>
      <c r="E16" s="2">
        <v>1668222</v>
      </c>
    </row>
    <row r="17" spans="2:5" x14ac:dyDescent="0.25">
      <c r="C17" s="8">
        <f>C15/C16</f>
        <v>1.9846842580308941</v>
      </c>
      <c r="D17" s="8">
        <f t="shared" ref="D17:E17" si="1">D15/D16</f>
        <v>1.794441380668669</v>
      </c>
      <c r="E17" s="8">
        <f t="shared" si="1"/>
        <v>1.7179787822004506</v>
      </c>
    </row>
    <row r="19" spans="2:5" x14ac:dyDescent="0.25">
      <c r="B19" t="s">
        <v>54</v>
      </c>
    </row>
    <row r="20" spans="2:5" x14ac:dyDescent="0.25">
      <c r="B20" t="s">
        <v>58</v>
      </c>
      <c r="C20" s="2">
        <v>4976553</v>
      </c>
      <c r="D20" s="2">
        <v>4825335</v>
      </c>
      <c r="E20" s="2">
        <v>3963313</v>
      </c>
    </row>
    <row r="21" spans="2:5" x14ac:dyDescent="0.25">
      <c r="B21" t="s">
        <v>59</v>
      </c>
      <c r="C21" s="2">
        <v>2737830</v>
      </c>
      <c r="D21" s="2">
        <v>2584724</v>
      </c>
      <c r="E21" s="2">
        <v>2057766</v>
      </c>
    </row>
    <row r="22" spans="2:5" x14ac:dyDescent="0.25">
      <c r="C22" s="2">
        <f>C20-C21</f>
        <v>2238723</v>
      </c>
      <c r="D22" s="2">
        <f t="shared" ref="D22:E22" si="2">D20-D21</f>
        <v>2240611</v>
      </c>
      <c r="E22" s="2">
        <f t="shared" si="2"/>
        <v>1905547</v>
      </c>
    </row>
    <row r="24" spans="2:5" x14ac:dyDescent="0.25">
      <c r="B24" t="s">
        <v>60</v>
      </c>
    </row>
    <row r="25" spans="2:5" x14ac:dyDescent="0.25">
      <c r="B25" t="s">
        <v>64</v>
      </c>
      <c r="C25" s="2">
        <v>2337679</v>
      </c>
      <c r="D25" s="2">
        <v>1965153</v>
      </c>
      <c r="E25" s="2">
        <v>1498763</v>
      </c>
    </row>
    <row r="26" spans="2:5" x14ac:dyDescent="0.25">
      <c r="B26" t="s">
        <v>65</v>
      </c>
      <c r="C26" s="2">
        <v>1060375</v>
      </c>
      <c r="D26" s="2">
        <v>685816</v>
      </c>
      <c r="E26" s="2">
        <v>478810</v>
      </c>
    </row>
    <row r="27" spans="2:5" x14ac:dyDescent="0.25">
      <c r="C27" s="16">
        <f>C25/C26</f>
        <v>2.204577625839915</v>
      </c>
      <c r="D27" s="16">
        <f t="shared" ref="D27:E27" si="3">D25/D26</f>
        <v>2.8654230872420592</v>
      </c>
      <c r="E27" s="16">
        <f t="shared" si="3"/>
        <v>3.1301831624235081</v>
      </c>
    </row>
    <row r="29" spans="2:5" x14ac:dyDescent="0.25">
      <c r="B29" t="s">
        <v>61</v>
      </c>
    </row>
    <row r="30" spans="2:5" x14ac:dyDescent="0.25">
      <c r="B30" t="s">
        <v>66</v>
      </c>
      <c r="C30" s="2">
        <v>152000</v>
      </c>
      <c r="D30" s="2">
        <v>27000</v>
      </c>
      <c r="E30" s="2">
        <v>42000</v>
      </c>
    </row>
    <row r="31" spans="2:5" x14ac:dyDescent="0.25">
      <c r="B31" t="s">
        <v>67</v>
      </c>
      <c r="C31" s="2">
        <v>2018642</v>
      </c>
      <c r="D31" s="2">
        <v>2030900</v>
      </c>
      <c r="E31" s="2">
        <v>1668222</v>
      </c>
    </row>
    <row r="32" spans="2:5" x14ac:dyDescent="0.25">
      <c r="C32" s="8">
        <f>C30/C31</f>
        <v>7.5298145981308226E-2</v>
      </c>
      <c r="D32" s="8">
        <f t="shared" ref="D32:E32" si="4">D30/D31</f>
        <v>1.3294598453887439E-2</v>
      </c>
      <c r="E32" s="8">
        <f t="shared" si="4"/>
        <v>2.5176505285267787E-2</v>
      </c>
    </row>
    <row r="34" spans="2:5" x14ac:dyDescent="0.25">
      <c r="B34" t="s">
        <v>62</v>
      </c>
    </row>
    <row r="35" spans="2:5" x14ac:dyDescent="0.25">
      <c r="B35" t="s">
        <v>68</v>
      </c>
      <c r="C35" s="2">
        <v>-48260</v>
      </c>
      <c r="D35" s="2">
        <v>256979</v>
      </c>
      <c r="E35" s="2">
        <v>232573</v>
      </c>
    </row>
    <row r="36" spans="2:5" x14ac:dyDescent="0.25">
      <c r="B36" t="s">
        <v>69</v>
      </c>
      <c r="C36">
        <v>146</v>
      </c>
      <c r="D36">
        <v>145</v>
      </c>
      <c r="E36">
        <v>144</v>
      </c>
    </row>
    <row r="37" spans="2:5" x14ac:dyDescent="0.25">
      <c r="C37" s="8">
        <f>C35/C36</f>
        <v>-330.54794520547944</v>
      </c>
      <c r="D37" s="8">
        <f t="shared" ref="D37:E37" si="5">D35/D36</f>
        <v>1772.2689655172414</v>
      </c>
      <c r="E37" s="8">
        <f t="shared" si="5"/>
        <v>1615.0902777777778</v>
      </c>
    </row>
    <row r="39" spans="2:5" x14ac:dyDescent="0.25">
      <c r="B39" t="s">
        <v>63</v>
      </c>
    </row>
    <row r="40" spans="2:5" x14ac:dyDescent="0.25">
      <c r="B40" t="s">
        <v>70</v>
      </c>
      <c r="C40" s="2">
        <v>152000</v>
      </c>
      <c r="D40" s="2">
        <v>27000</v>
      </c>
      <c r="E40" s="2">
        <v>42000</v>
      </c>
    </row>
    <row r="41" spans="2:5" x14ac:dyDescent="0.25">
      <c r="B41" t="s">
        <v>71</v>
      </c>
      <c r="C41" s="2">
        <v>1415973</v>
      </c>
      <c r="D41" s="2">
        <v>1402999</v>
      </c>
      <c r="E41" s="2">
        <v>1007355</v>
      </c>
    </row>
    <row r="42" spans="2:5" x14ac:dyDescent="0.25">
      <c r="C42" s="8">
        <f>C40/C41</f>
        <v>0.1073466796330156</v>
      </c>
      <c r="D42" s="8">
        <f t="shared" ref="D42:E42" si="6">D40/D41</f>
        <v>1.9244489839265744E-2</v>
      </c>
      <c r="E42" s="8">
        <f t="shared" si="6"/>
        <v>4.1693345444257485E-2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topLeftCell="A7" workbookViewId="0">
      <selection activeCell="G31" sqref="G31"/>
    </sheetView>
  </sheetViews>
  <sheetFormatPr defaultRowHeight="15" x14ac:dyDescent="0.25"/>
  <cols>
    <col min="2" max="2" width="20.140625" customWidth="1"/>
    <col min="3" max="3" width="13.7109375" customWidth="1"/>
    <col min="4" max="4" width="15.140625" customWidth="1"/>
    <col min="5" max="5" width="14" customWidth="1"/>
  </cols>
  <sheetData>
    <row r="3" spans="2:5" x14ac:dyDescent="0.25">
      <c r="B3" t="s">
        <v>73</v>
      </c>
    </row>
    <row r="5" spans="2:5" x14ac:dyDescent="0.25">
      <c r="C5">
        <v>2017</v>
      </c>
      <c r="D5">
        <v>2016</v>
      </c>
      <c r="E5">
        <v>2015</v>
      </c>
    </row>
    <row r="6" spans="2:5" x14ac:dyDescent="0.25">
      <c r="B6" t="s">
        <v>74</v>
      </c>
      <c r="C6">
        <v>1277304</v>
      </c>
      <c r="D6">
        <v>1279337</v>
      </c>
      <c r="E6">
        <v>1019953</v>
      </c>
    </row>
    <row r="7" spans="2:5" x14ac:dyDescent="0.25">
      <c r="B7" t="s">
        <v>52</v>
      </c>
      <c r="C7" s="2">
        <v>4006367</v>
      </c>
      <c r="D7" s="2">
        <v>3644331</v>
      </c>
      <c r="E7" s="2">
        <v>2865970</v>
      </c>
    </row>
    <row r="8" spans="2:5" x14ac:dyDescent="0.25">
      <c r="C8" s="8">
        <f>C6/C7</f>
        <v>0.31881852061980342</v>
      </c>
      <c r="D8" s="8">
        <f t="shared" ref="D8:E8" si="0">D6/D7</f>
        <v>0.35104851891883587</v>
      </c>
      <c r="E8" s="8">
        <f t="shared" si="0"/>
        <v>0.35588404623914416</v>
      </c>
    </row>
    <row r="10" spans="2:5" x14ac:dyDescent="0.25">
      <c r="B10" t="s">
        <v>75</v>
      </c>
      <c r="C10" s="2">
        <v>1184441</v>
      </c>
      <c r="D10" s="2">
        <v>1259414</v>
      </c>
      <c r="E10" s="2">
        <v>1076533</v>
      </c>
    </row>
    <row r="11" spans="2:5" x14ac:dyDescent="0.25">
      <c r="B11" t="s">
        <v>52</v>
      </c>
      <c r="C11" s="2">
        <v>4006367</v>
      </c>
      <c r="D11" s="2">
        <v>3644331</v>
      </c>
      <c r="E11" s="2">
        <v>2865970</v>
      </c>
    </row>
    <row r="12" spans="2:5" x14ac:dyDescent="0.25">
      <c r="C12" s="8">
        <f>C10/C11</f>
        <v>0.29563966556234117</v>
      </c>
      <c r="D12" s="8">
        <f t="shared" ref="D12:E12" si="1">D10/D11</f>
        <v>0.34558167191728745</v>
      </c>
      <c r="E12" s="8">
        <f t="shared" si="1"/>
        <v>0.37562605330830401</v>
      </c>
    </row>
    <row r="14" spans="2:5" x14ac:dyDescent="0.25">
      <c r="B14" t="s">
        <v>76</v>
      </c>
      <c r="C14" s="2">
        <v>24229</v>
      </c>
      <c r="D14" s="2">
        <v>414716</v>
      </c>
      <c r="E14" s="2">
        <v>401313</v>
      </c>
    </row>
    <row r="15" spans="2:5" x14ac:dyDescent="0.25">
      <c r="B15" t="s">
        <v>77</v>
      </c>
      <c r="C15" s="2">
        <v>4006367</v>
      </c>
      <c r="D15" s="2">
        <v>3644331</v>
      </c>
      <c r="E15" s="2">
        <v>2865970</v>
      </c>
    </row>
    <row r="16" spans="2:5" x14ac:dyDescent="0.25">
      <c r="C16" s="8">
        <f>C14/C15</f>
        <v>6.0476236949835102E-3</v>
      </c>
      <c r="D16" s="8">
        <f t="shared" ref="D16:E16" si="2">D14/D15</f>
        <v>0.11379756668645082</v>
      </c>
      <c r="E16" s="8">
        <f t="shared" si="2"/>
        <v>0.14002693677882183</v>
      </c>
    </row>
    <row r="18" spans="2:5" x14ac:dyDescent="0.25">
      <c r="B18" t="s">
        <v>78</v>
      </c>
      <c r="C18" s="2">
        <v>2018642</v>
      </c>
      <c r="D18" s="2">
        <v>2030900</v>
      </c>
      <c r="E18" s="2">
        <v>1668222</v>
      </c>
    </row>
    <row r="19" spans="2:5" x14ac:dyDescent="0.25">
      <c r="B19" t="s">
        <v>79</v>
      </c>
      <c r="C19" s="2">
        <v>1987725</v>
      </c>
      <c r="D19" s="2">
        <v>1613431</v>
      </c>
      <c r="E19" s="2">
        <v>1197748</v>
      </c>
    </row>
    <row r="20" spans="2:5" x14ac:dyDescent="0.25">
      <c r="C20" s="8">
        <f>C18/C19</f>
        <v>1.0155539624445031</v>
      </c>
      <c r="D20" s="8">
        <f t="shared" ref="D20:E20" si="3">D18/D19</f>
        <v>1.2587461130968725</v>
      </c>
      <c r="E20" s="8">
        <f t="shared" si="3"/>
        <v>1.39279881911721</v>
      </c>
    </row>
    <row r="22" spans="2:5" x14ac:dyDescent="0.25">
      <c r="B22" t="s">
        <v>80</v>
      </c>
      <c r="C22" s="2">
        <v>4976553</v>
      </c>
      <c r="D22" s="2">
        <v>4825335</v>
      </c>
      <c r="E22" s="2">
        <v>3963313</v>
      </c>
    </row>
    <row r="23" spans="2:5" x14ac:dyDescent="0.25">
      <c r="B23" t="s">
        <v>52</v>
      </c>
      <c r="C23" s="2">
        <v>4006367</v>
      </c>
      <c r="D23" s="2">
        <v>3644331</v>
      </c>
      <c r="E23" s="2">
        <v>2865970</v>
      </c>
    </row>
    <row r="24" spans="2:5" x14ac:dyDescent="0.25">
      <c r="C24" s="8">
        <f>C22/C23</f>
        <v>1.2421610401643184</v>
      </c>
      <c r="D24" s="8">
        <f t="shared" ref="D24:E24" si="4">D22/D23</f>
        <v>1.324066063153978</v>
      </c>
      <c r="E24" s="8">
        <f t="shared" si="4"/>
        <v>1.3828871202420123</v>
      </c>
    </row>
    <row r="26" spans="2:5" x14ac:dyDescent="0.25">
      <c r="B26" t="s">
        <v>81</v>
      </c>
      <c r="C26" s="8">
        <f>C8+C12+C16+C20+C24</f>
        <v>2.8782208124859494</v>
      </c>
      <c r="D26" s="8">
        <f t="shared" ref="D26:E26" si="5">D8+D12+D16+D20+D24</f>
        <v>3.3932399337734243</v>
      </c>
      <c r="E26" s="8">
        <f t="shared" si="5"/>
        <v>3.6472229756854926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mutisya</cp:lastModifiedBy>
  <dcterms:created xsi:type="dcterms:W3CDTF">2018-05-25T10:09:56Z</dcterms:created>
  <dcterms:modified xsi:type="dcterms:W3CDTF">2018-05-25T22:57:11Z</dcterms:modified>
</cp:coreProperties>
</file>